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9.xml.rels" ContentType="application/vnd.openxmlformats-package.relationships+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worksheets/_rels/sheet10.xml.rels" ContentType="application/vnd.openxmlformats-package.relationships+xml"/>
  <Override PartName="/xl/worksheets/_rels/sheet11.xml.rels" ContentType="application/vnd.openxmlformats-package.relationships+xml"/>
  <Override PartName="/xl/worksheets/_rels/sheet12.xml.rels" ContentType="application/vnd.openxmlformats-package.relationships+xml"/>
  <Override PartName="/xl/worksheets/_rels/sheet13.xml.rels" ContentType="application/vnd.openxmlformats-package.relationships+xml"/>
  <Override PartName="/xl/worksheets/_rels/sheet14.xml.rels" ContentType="application/vnd.openxmlformats-package.relationships+xml"/>
  <Override PartName="/xl/worksheets/_rels/sheet15.xml.rels" ContentType="application/vnd.openxmlformats-package.relationships+xml"/>
  <Override PartName="/xl/worksheets/_rels/sheet16.xml.rels" ContentType="application/vnd.openxmlformats-package.relationships+xml"/>
  <Override PartName="/xl/worksheets/_rels/sheet17.xml.rels" ContentType="application/vnd.openxmlformats-package.relationships+xml"/>
  <Override PartName="/xl/worksheets/_rels/sheet18.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media/image9.jpeg" ContentType="image/jpeg"/>
  <Override PartName="/xl/media/image1.jpeg" ContentType="image/jpeg"/>
  <Override PartName="/xl/media/image2.jpeg" ContentType="image/jpeg"/>
  <Override PartName="/xl/media/image3.jpeg" ContentType="image/jpeg"/>
  <Override PartName="/xl/media/image4.wmf" ContentType="image/x-wmf"/>
  <Override PartName="/xl/media/image5.jpeg" ContentType="image/jpeg"/>
  <Override PartName="/xl/media/image6.jpeg" ContentType="image/jpeg"/>
  <Override PartName="/xl/media/image7.jpeg" ContentType="image/jpeg"/>
  <Override PartName="/xl/media/image8.jpeg" ContentType="image/jpeg"/>
  <Override PartName="/xl/media/image10.jpeg" ContentType="image/jpeg"/>
  <Override PartName="/xl/media/image11.jpeg" ContentType="image/jpeg"/>
  <Override PartName="/xl/media/image12.jpeg" ContentType="image/jpeg"/>
  <Override PartName="/xl/media/image13.jpeg" ContentType="image/jpeg"/>
  <Override PartName="/xl/media/image14.jpeg" ContentType="image/jpeg"/>
  <Override PartName="/xl/media/image15.jpeg" ContentType="image/jpeg"/>
  <Override PartName="/xl/media/image16.jpeg" ContentType="image/jpeg"/>
  <Override PartName="/xl/media/image17.jpeg" ContentType="image/jpeg"/>
  <Override PartName="/xl/media/image18.jpeg" ContentType="image/jpeg"/>
  <Override PartName="/xl/media/image19.jpeg" ContentType="image/jpeg"/>
  <Override PartName="/xl/media/image20.jpeg" ContentType="image/jpeg"/>
  <Override PartName="/xl/media/image21.jpeg" ContentType="image/jpeg"/>
  <Override PartName="/xl/sharedStrings.xml" ContentType="application/vnd.openxmlformats-officedocument.spreadsheetml.sharedString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9.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_rels/drawing9.xml.rels" ContentType="application/vnd.openxmlformats-package.relationships+xml"/>
  <Override PartName="/xl/drawings/_rels/drawing1.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drawings/_rels/drawing4.xml.rels" ContentType="application/vnd.openxmlformats-package.relationships+xml"/>
  <Override PartName="/xl/drawings/_rels/drawing5.xml.rels" ContentType="application/vnd.openxmlformats-package.relationships+xml"/>
  <Override PartName="/xl/drawings/_rels/drawing6.xml.rels" ContentType="application/vnd.openxmlformats-package.relationships+xml"/>
  <Override PartName="/xl/drawings/_rels/drawing7.xml.rels" ContentType="application/vnd.openxmlformats-package.relationships+xml"/>
  <Override PartName="/xl/drawings/_rels/drawing8.xml.rels" ContentType="application/vnd.openxmlformats-package.relationships+xml"/>
  <Override PartName="/xl/drawings/_rels/drawing10.xml.rels" ContentType="application/vnd.openxmlformats-package.relationships+xml"/>
  <Override PartName="/xl/drawings/_rels/drawing11.xml.rels" ContentType="application/vnd.openxmlformats-package.relationships+xml"/>
  <Override PartName="/xl/drawings/_rels/drawing12.xml.rels" ContentType="application/vnd.openxmlformats-package.relationships+xml"/>
  <Override PartName="/xl/drawings/_rels/drawing13.xml.rels" ContentType="application/vnd.openxmlformats-package.relationships+xml"/>
  <Override PartName="/xl/drawings/_rels/drawing14.xml.rels" ContentType="application/vnd.openxmlformats-package.relationships+xml"/>
  <Override PartName="/xl/drawings/_rels/drawing15.xml.rels" ContentType="application/vnd.openxmlformats-package.relationships+xml"/>
  <Override PartName="/xl/drawings/_rels/drawing16.xml.rels" ContentType="application/vnd.openxmlformats-package.relationships+xml"/>
  <Override PartName="/xl/drawings/_rels/drawing17.xml.rels" ContentType="application/vnd.openxmlformats-package.relationships+xml"/>
  <Override PartName="/xl/drawings/_rels/drawing18.xml.rels" ContentType="application/vnd.openxmlformats-package.relationship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1" activeTab="1"/>
  </bookViews>
  <sheets>
    <sheet name="Hinweisblatt" sheetId="1" state="hidden" r:id="rId2"/>
    <sheet name="Deckblatt" sheetId="2" state="visible" r:id="rId3"/>
    <sheet name="Impressum" sheetId="3" state="visible" r:id="rId4"/>
    <sheet name="Inhaltsverzeichnis" sheetId="4" state="visible" r:id="rId5"/>
    <sheet name="Tabelle 1" sheetId="5" state="visible" r:id="rId6"/>
    <sheet name="Diagramm" sheetId="6" state="visible" r:id="rId7"/>
    <sheet name="Tabelle 2.1" sheetId="7" state="visible" r:id="rId8"/>
    <sheet name="Tabelle 2.2" sheetId="8" state="visible" r:id="rId9"/>
    <sheet name="Tabelle 2.3" sheetId="9" state="visible" r:id="rId10"/>
    <sheet name="Tabelle 2.4" sheetId="10" state="visible" r:id="rId11"/>
    <sheet name="Tabelle 3.1" sheetId="11" state="visible" r:id="rId12"/>
    <sheet name="Tabelle 3.2" sheetId="12" state="visible" r:id="rId13"/>
    <sheet name="Tabelle 3.3" sheetId="13" state="visible" r:id="rId14"/>
    <sheet name="Tabelle 3.4" sheetId="14" state="visible" r:id="rId15"/>
    <sheet name="Tabelle 4" sheetId="15" state="visible" r:id="rId16"/>
    <sheet name="Hinweise SVB GB" sheetId="16" state="visible" r:id="rId17"/>
    <sheet name="Hinweise_BST-Revision2017" sheetId="17" state="visible" r:id="rId18"/>
    <sheet name="Statistik-Infoseite" sheetId="18" state="visible" r:id="rId19"/>
    <sheet name="Daten_Diagramme" sheetId="19" state="hidden" r:id="rId20"/>
  </sheets>
  <definedNames>
    <definedName function="false" hidden="false" localSheetId="1" name="_xlnm.Print_Area" vbProcedure="false">Deckblatt!$A$1:$H$59</definedName>
    <definedName function="false" hidden="false" localSheetId="5" name="_xlnm.Print_Area" vbProcedure="false">Diagramm!$A$1:$I$51</definedName>
    <definedName function="false" hidden="false" localSheetId="2" name="_xlnm.Print_Area" vbProcedure="false">Impressum!$A$1:$F$54</definedName>
    <definedName function="false" hidden="false" localSheetId="3" name="_xlnm.Print_Area" vbProcedure="false">Inhaltsverzeichnis!$A$1:$H$33</definedName>
    <definedName function="false" hidden="false" localSheetId="17" name="_xlnm.Print_Area" vbProcedure="false">'Statistik-Infoseite'!$A$1:$E$53</definedName>
    <definedName function="false" hidden="false" localSheetId="4" name="_xlnm.Print_Area" vbProcedure="false">'Tabelle 1'!$A$1:$J$62</definedName>
    <definedName function="false" hidden="false" localSheetId="6" name="_xlnm.Print_Area" vbProcedure="false">'Tabelle 2.1'!$A$1:$J$80</definedName>
    <definedName function="false" hidden="false" localSheetId="7" name="_xlnm.Print_Area" vbProcedure="false">'Tabelle 2.2'!$A$1:$L$87</definedName>
    <definedName function="false" hidden="false" localSheetId="7" name="_xlnm.Print_Titles" vbProcedure="false">'Tabelle 2.2'!$1:$11</definedName>
    <definedName function="false" hidden="false" localSheetId="8" name="_xlnm.Print_Area" vbProcedure="false">'Tabelle 2.3'!$A$1:$J$47</definedName>
    <definedName function="false" hidden="false" localSheetId="9" name="_xlnm.Print_Area" vbProcedure="false">'Tabelle 2.4'!$A$1:$K$89</definedName>
    <definedName function="false" hidden="false" localSheetId="9" name="_xlnm.Print_Titles" vbProcedure="false">'Tabelle 2.4'!$1:$11</definedName>
    <definedName function="false" hidden="false" localSheetId="10" name="_xlnm.Print_Area" vbProcedure="false">'Tabelle 3.1'!$A$1:$J$69</definedName>
    <definedName function="false" hidden="false" localSheetId="11" name="_xlnm.Print_Area" vbProcedure="false">'Tabelle 3.2'!$A$1:$L$54</definedName>
    <definedName function="false" hidden="false" localSheetId="12" name="_xlnm.Print_Area" vbProcedure="false">'Tabelle 3.3'!$A$1:$J$42</definedName>
    <definedName function="false" hidden="false" localSheetId="13" name="_xlnm.Print_Area" vbProcedure="false">'Tabelle 3.4'!$A$1:$K$89</definedName>
    <definedName function="false" hidden="false" localSheetId="13" name="_xlnm.Print_Titles" vbProcedure="false">'Tabelle 3.4'!$1:$11</definedName>
    <definedName function="false" hidden="false" localSheetId="14" name="_xlnm.Print_Area" vbProcedure="false">'Tabelle 4'!$A$1:$K$73</definedName>
    <definedName function="false" hidden="false" localSheetId="1" name="_xlnm.Print_Area" vbProcedure="false">Deckblatt!$A$1:$H$59</definedName>
    <definedName function="false" hidden="false" localSheetId="2" name="_xlnm.Print_Area" vbProcedure="false">Impressum!$A$1:$F$54</definedName>
    <definedName function="false" hidden="false" localSheetId="3" name="_xlnm.Print_Area" vbProcedure="false">Inhaltsverzeichnis!$A$1:$H$33</definedName>
    <definedName function="false" hidden="false" localSheetId="4" name="_xlnm.Print_Area" vbProcedure="false">'Tabelle 1'!$A$1:$J$62</definedName>
    <definedName function="false" hidden="false" localSheetId="5" name="_xlnm.Print_Area" vbProcedure="false">Diagramm!$A$1:$I$51</definedName>
    <definedName function="false" hidden="false" localSheetId="6" name="_xlnm.Print_Area" vbProcedure="false">'Tabelle 2.1'!$A$1:$J$80</definedName>
    <definedName function="false" hidden="false" localSheetId="7" name="_xlnm.Print_Area" vbProcedure="false">'Tabelle 2.2'!$A$1:$L$87</definedName>
    <definedName function="false" hidden="false" localSheetId="7" name="_xlnm.Print_Titles" vbProcedure="false">'Tabelle 2.2'!$1:$11</definedName>
    <definedName function="false" hidden="false" localSheetId="8" name="_xlnm.Print_Area" vbProcedure="false">'Tabelle 2.3'!$A$1:$J$47</definedName>
    <definedName function="false" hidden="false" localSheetId="9" name="_xlnm.Print_Area" vbProcedure="false">'Tabelle 2.4'!$A$1:$K$89</definedName>
    <definedName function="false" hidden="false" localSheetId="9" name="_xlnm.Print_Titles" vbProcedure="false">'Tabelle 2.4'!$1:$11</definedName>
    <definedName function="false" hidden="false" localSheetId="10" name="_xlnm.Print_Area" vbProcedure="false">'Tabelle 3.1'!$A$1:$J$69</definedName>
    <definedName function="false" hidden="false" localSheetId="11" name="_xlnm.Print_Area" vbProcedure="false">'Tabelle 3.2'!$A$1:$L$54</definedName>
    <definedName function="false" hidden="false" localSheetId="12" name="_xlnm.Print_Area" vbProcedure="false">'Tabelle 3.3'!$A$1:$J$42</definedName>
    <definedName function="false" hidden="false" localSheetId="13" name="_xlnm.Print_Area" vbProcedure="false">'Tabelle 3.4'!$A$1:$K$89</definedName>
    <definedName function="false" hidden="false" localSheetId="13" name="_xlnm.Print_Titles" vbProcedure="false">'Tabelle 3.4'!$1:$11</definedName>
    <definedName function="false" hidden="false" localSheetId="14" name="_xlnm.Print_Area" vbProcedure="false">'Tabelle 4'!$A$1:$K$73</definedName>
    <definedName function="false" hidden="false" localSheetId="17" name="_xlnm.Print_Area" vbProcedure="false">'Statistik-Infoseite'!$A$1:$E$53</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<sst xmlns="http://schemas.openxmlformats.org/spreadsheetml/2006/main" count="1135" uniqueCount="438">
  <si>
    <t xml:space="preserve">Aufgrund von Kreisgebietsreformen</t>
  </si>
  <si>
    <t xml:space="preserve">sind Kreisschlüssel</t>
  </si>
  <si>
    <t xml:space="preserve">entfallen und</t>
  </si>
  <si>
    <t xml:space="preserve">Vorquartalswerte deshalb</t>
  </si>
  <si>
    <t xml:space="preserve">teilweise nicht ausweisbar.</t>
  </si>
  <si>
    <t xml:space="preserve">_</t>
  </si>
  <si>
    <t xml:space="preserve">Impressum</t>
  </si>
  <si>
    <t xml:space="preserve">Produktlinie/Reihe:</t>
  </si>
  <si>
    <t xml:space="preserve">Tabellen</t>
  </si>
  <si>
    <t xml:space="preserve">Titel:</t>
  </si>
  <si>
    <t xml:space="preserve">Regionalreport über Beschäftigte</t>
  </si>
  <si>
    <t xml:space="preserve">Region:</t>
  </si>
  <si>
    <t xml:space="preserve">Herne, Stadt (05916)</t>
  </si>
  <si>
    <t xml:space="preserve">Stichtag:</t>
  </si>
  <si>
    <t xml:space="preserve">31. Dezember 2017</t>
  </si>
  <si>
    <t xml:space="preserve">Erstellungsdatum:</t>
  </si>
  <si>
    <t xml:space="preserve">21. Juni 2018</t>
  </si>
  <si>
    <t xml:space="preserve">Periodizität:</t>
  </si>
  <si>
    <t xml:space="preserve">vierteljährlich</t>
  </si>
  <si>
    <t xml:space="preserve">Nächster
Veröffentlichungstermin:</t>
  </si>
  <si>
    <t xml:space="preserve">10. Oktober 2018</t>
  </si>
  <si>
    <t xml:space="preserve">Hinweise:</t>
  </si>
  <si>
    <t xml:space="preserve">In dieser Publikation wird über die sozialversicherungspflichtig und geringfügig entlohnten Beschäftigten berichtet. Eine weitere Unterteilung der geringfügig entlohnten Beschäftigten in ausschließlich geringfügig entlohnte und im Nebenjob tätige Beschäftigte ist bei ausgewählten Merkmalen, wie dem Beruf, aus Geheimhaltungsgründen nicht möglich. Weitergehende Informationen erhalten Sie über Ihren regionalen Statistik-Service. Soweit nicht anders angegeben, beziehen sich alle Zahlen auf den Arbeitsort. </t>
  </si>
  <si>
    <t xml:space="preserve">Herausgeberin:</t>
  </si>
  <si>
    <t xml:space="preserve">Bundesagentur für Arbeit</t>
  </si>
  <si>
    <t xml:space="preserve">Statistik</t>
  </si>
  <si>
    <t xml:space="preserve">Rückfragen an:</t>
  </si>
  <si>
    <t xml:space="preserve">Statistik-Service West</t>
  </si>
  <si>
    <t xml:space="preserve">Josef-Gockeln-Str. 7</t>
  </si>
  <si>
    <t xml:space="preserve">40474 Düsseldorf</t>
  </si>
  <si>
    <t xml:space="preserve">E-Mail:</t>
  </si>
  <si>
    <t xml:space="preserve">Statistik-Service-West@arbeitsagentur.de</t>
  </si>
  <si>
    <t xml:space="preserve">Hotline:</t>
  </si>
  <si>
    <t xml:space="preserve">0211/4306-331</t>
  </si>
  <si>
    <t xml:space="preserve">Fax:</t>
  </si>
  <si>
    <t xml:space="preserve">0211/4306-470</t>
  </si>
  <si>
    <t xml:space="preserve">Weiterführende statistische Informationen</t>
  </si>
  <si>
    <t xml:space="preserve">Internet:</t>
  </si>
  <si>
    <t xml:space="preserve">http://statistik.arbeitsagentur.de </t>
  </si>
  <si>
    <t xml:space="preserve">Register: "Statistik nach Themen"</t>
  </si>
  <si>
    <t xml:space="preserve">http://statistik.arbeitsagentur.de/Navigation/Statistik/Statistik-nach-Themen/Statistik-nach-Themen-Nav.html</t>
  </si>
  <si>
    <t xml:space="preserve">Zitierhinweis:</t>
  </si>
  <si>
    <t xml:space="preserve">Statistik der Bundesagentur für Arbeit</t>
  </si>
  <si>
    <t xml:space="preserve">Tabellen, Regionalreport über Beschäftigte, Nürnberg, Juni 2018</t>
  </si>
  <si>
    <t xml:space="preserve">Nutzungsbedingungen:</t>
  </si>
  <si>
    <t xml:space="preserve">© Statistik der Bundesagentur für Arbeit</t>
  </si>
  <si>
    <t xml:space="preserve">Sie können Informationen speichern, (auch auszugsweise) mit Quellen-</t>
  </si>
  <si>
    <t xml:space="preserve">angabe  weitergeben, vervielfältigen und verbreiten. Die Inhalte dürfen</t>
  </si>
  <si>
    <t xml:space="preserve">nicht verändert oder verfälscht werden. Eigene Berechnungen sind</t>
  </si>
  <si>
    <t xml:space="preserve">erlaubt, jedoch als solche kenntlich zu machen.</t>
  </si>
  <si>
    <t xml:space="preserve">Im Falle einer Zugänglichmachung im Internet soll dies in Form einer</t>
  </si>
  <si>
    <t xml:space="preserve">Verlinkung auf die Homepage der Statistik der Bundesagentur für Arbeit</t>
  </si>
  <si>
    <t xml:space="preserve">erfolgen. </t>
  </si>
  <si>
    <t xml:space="preserve">Die Nutzung der Inhalte für gewerbliche Zwecke, ausgenommen Presse, </t>
  </si>
  <si>
    <t xml:space="preserve">Rundfunk und Fernsehen und wissenschaftliche Publikationen, bedarf</t>
  </si>
  <si>
    <t xml:space="preserve">der Genehmigung durch die Statistik der Bundesagentur für Arbeit. </t>
  </si>
  <si>
    <t xml:space="preserve">Beschäftigung am Arbeitsort</t>
  </si>
  <si>
    <t xml:space="preserve">Inhaltsverzeichnis</t>
  </si>
  <si>
    <t xml:space="preserve">Stichtag: 31. Dezember 2017</t>
  </si>
  <si>
    <t xml:space="preserve">Quartalszahlen im Überblick</t>
  </si>
  <si>
    <t xml:space="preserve">Sozialversicherungspflichtig und geringfügig entlohnte Beschäftigte</t>
  </si>
  <si>
    <t xml:space="preserve">nach ausgewählten Merkmalen</t>
  </si>
  <si>
    <t xml:space="preserve">Tabelle 1</t>
  </si>
  <si>
    <t xml:space="preserve">Diagramm: Entwicklung sozialversicherungspflichtig Beschäftigter</t>
  </si>
  <si>
    <t xml:space="preserve">und geringfügig entlohnter Beschäftigter nach Regionen und nach</t>
  </si>
  <si>
    <t xml:space="preserve">der Klassifikation der Wirtschaftszweige (WZ 2008)</t>
  </si>
  <si>
    <t xml:space="preserve">Diagramm</t>
  </si>
  <si>
    <t xml:space="preserve">Sozialversicherungspflichtig Beschäftigte</t>
  </si>
  <si>
    <t xml:space="preserve">nach Regionen und ausgewählten Merkmalen</t>
  </si>
  <si>
    <t xml:space="preserve">Tabelle 2.1</t>
  </si>
  <si>
    <t xml:space="preserve">Tabelle 2.2</t>
  </si>
  <si>
    <t xml:space="preserve">nach der Klassifikation der Wirtschaftszweige 2008 (WZ 2008)</t>
  </si>
  <si>
    <t xml:space="preserve">Tabelle 2.3</t>
  </si>
  <si>
    <t xml:space="preserve">nach der Klassifikation der Berufe (KldB 2010)</t>
  </si>
  <si>
    <t xml:space="preserve">Tabelle 2.4</t>
  </si>
  <si>
    <t xml:space="preserve">Geringfügig entlohnte Beschäftigte</t>
  </si>
  <si>
    <t xml:space="preserve">Tabelle 3.1</t>
  </si>
  <si>
    <t xml:space="preserve">Tabelle 3.2</t>
  </si>
  <si>
    <t xml:space="preserve">Tabelle 3.3</t>
  </si>
  <si>
    <t xml:space="preserve">Tabelle 3.4</t>
  </si>
  <si>
    <t xml:space="preserve">Zeitreihe</t>
  </si>
  <si>
    <t xml:space="preserve">Sozialversicherungspflichtig und geringfügig entlohnte Beschäftigte – Zeitreihe</t>
  </si>
  <si>
    <t xml:space="preserve">Tabelle 4</t>
  </si>
  <si>
    <t xml:space="preserve">1. Sozialversicherungspflichtig und geringfügig entlohnte Beschäftigte nach ausgewählten Merkmalen</t>
  </si>
  <si>
    <t xml:space="preserve">Herne, Stadt (05916); Gebietsstand des jeweiligen Stichtags</t>
  </si>
  <si>
    <t xml:space="preserve">Merkmale</t>
  </si>
  <si>
    <r>
      <rPr>
        <sz val="8"/>
        <rFont val="Arial"/>
        <family val="2"/>
        <charset val="1"/>
      </rPr>
      <t xml:space="preserve">Anteile
in % </t>
    </r>
    <r>
      <rPr>
        <vertAlign val="superscript"/>
        <sz val="8"/>
        <rFont val="Arial"/>
        <family val="2"/>
        <charset val="1"/>
      </rPr>
      <t xml:space="preserve">1)</t>
    </r>
  </si>
  <si>
    <t xml:space="preserve">Beschäftigte am Stichtag Ende ... </t>
  </si>
  <si>
    <t xml:space="preserve">Veränderung 
gegenüber dem 
Vorjahresstichtag 
(Sp. 1 zu Sp. 5)</t>
  </si>
  <si>
    <t xml:space="preserve">Dez. 17</t>
  </si>
  <si>
    <t xml:space="preserve">Sep. 17</t>
  </si>
  <si>
    <t xml:space="preserve">Jun. 17</t>
  </si>
  <si>
    <t xml:space="preserve">Mrz. 17</t>
  </si>
  <si>
    <t xml:space="preserve">Dez. 16</t>
  </si>
  <si>
    <t xml:space="preserve">absolut</t>
  </si>
  <si>
    <t xml:space="preserve">in %</t>
  </si>
  <si>
    <t xml:space="preserve">Insgesamt</t>
  </si>
  <si>
    <t xml:space="preserve">dav.</t>
  </si>
  <si>
    <t xml:space="preserve">Männer</t>
  </si>
  <si>
    <t xml:space="preserve">Frauen</t>
  </si>
  <si>
    <t xml:space="preserve">unter 25 Jahre</t>
  </si>
  <si>
    <t xml:space="preserve">25 bis unter 55 Jahre</t>
  </si>
  <si>
    <t xml:space="preserve">55 bis unter 65 Jahre</t>
  </si>
  <si>
    <t xml:space="preserve">65 Jahre und älter</t>
  </si>
  <si>
    <t xml:space="preserve">dar.: bis zur Altersgrenze</t>
  </si>
  <si>
    <t xml:space="preserve">dar.</t>
  </si>
  <si>
    <t xml:space="preserve">Vollzeitbeschäftigte</t>
  </si>
  <si>
    <t xml:space="preserve">Teilzeitbeschäftigte</t>
  </si>
  <si>
    <t xml:space="preserve">Deutsche</t>
  </si>
  <si>
    <t xml:space="preserve">Ausländer</t>
  </si>
  <si>
    <t xml:space="preserve">Geringfügig entlohnte Beschäftigte (GeB)</t>
  </si>
  <si>
    <t xml:space="preserve">GeB - Insgesamt</t>
  </si>
  <si>
    <t xml:space="preserve">GeB - ausschließlich</t>
  </si>
  <si>
    <t xml:space="preserve">*</t>
  </si>
  <si>
    <t xml:space="preserve">GeB - im Nebenjob</t>
  </si>
  <si>
    <r>
      <rPr>
        <vertAlign val="superscript"/>
        <sz val="7"/>
        <rFont val="Arial"/>
        <family val="2"/>
        <charset val="1"/>
      </rPr>
      <t xml:space="preserve">1) </t>
    </r>
    <r>
      <rPr>
        <sz val="7"/>
        <rFont val="Arial"/>
        <family val="2"/>
        <charset val="1"/>
      </rPr>
      <t xml:space="preserve">Anteil an der jeweiligen Gesamtsumme (Spaltenprozent)</t>
    </r>
  </si>
  <si>
    <r>
      <rPr>
        <vertAlign val="superscript"/>
        <sz val="7"/>
        <rFont val="Arial"/>
        <family val="2"/>
        <charset val="1"/>
      </rPr>
      <t xml:space="preserve">*) </t>
    </r>
    <r>
      <rPr>
        <sz val="7"/>
        <rFont val="Arial"/>
        <family val="2"/>
        <charset val="1"/>
      </rPr>
      <t xml:space="preserve">Aus Datenschutzgründen und Gründen der statistischen Geheimhaltung werden Zahlenwerte von 1 oder 2 und Daten, aus denen rechnerisch auf einen solchen 
  Zahlenwert geschlossen werden kann, anonymisiert.</t>
    </r>
  </si>
  <si>
    <t xml:space="preserve">Entwicklung sozialversicherungspflichtig Beschäftigter und geringfügig entlohnter Beschäftigter nach Regionen</t>
  </si>
  <si>
    <t xml:space="preserve">und nach der Klassifikation der Wirtschaftszweige (WZ 2008) </t>
  </si>
  <si>
    <t xml:space="preserve">ausgewählte Regionen; Gebietsstand des jeweiligen Stichtags</t>
  </si>
  <si>
    <t xml:space="preserve">Veränderung gegenüber dem Vorjahresstichtag in %</t>
  </si>
  <si>
    <t xml:space="preserve">Geringfügig entlohnte Beschäftigte (insgesamt)</t>
  </si>
  <si>
    <t xml:space="preserve">Bundesland Nordrhein-Westfalen</t>
  </si>
  <si>
    <t xml:space="preserve">Westdeutschland</t>
  </si>
  <si>
    <t xml:space="preserve">Deutschland</t>
  </si>
  <si>
    <t xml:space="preserve">A</t>
  </si>
  <si>
    <t xml:space="preserve">Land-, Forstwirtschaft und Fischerei</t>
  </si>
  <si>
    <t xml:space="preserve">B,D,E</t>
  </si>
  <si>
    <t xml:space="preserve">Bergbau, Energie- und Wasserversorgung, Energiewirtschaft</t>
  </si>
  <si>
    <t xml:space="preserve">C
dav.</t>
  </si>
  <si>
    <t xml:space="preserve">Verarbeitendes Gewerbe</t>
  </si>
  <si>
    <t xml:space="preserve">10-15, 18, 21, 31</t>
  </si>
  <si>
    <t xml:space="preserve">Herstellung von überwiegend häuslich konsumierten Gütern (ohne Güter der Metall-, Elektro- und Chemieindustrie)</t>
  </si>
  <si>
    <t xml:space="preserve">24-30,32,33</t>
  </si>
  <si>
    <t xml:space="preserve">Metall- und Elektroindustrie sowie Stahlindustrie</t>
  </si>
  <si>
    <t xml:space="preserve">16, 17, 19, 
20, ,22, 23</t>
  </si>
  <si>
    <t xml:space="preserve">Hrst. v. Vorleistungsgütern, insb. v. chem. Erzeugnissen u. Kunsstoffwaren (ohne Güter der Metall- u. Elektroindustrie)</t>
  </si>
  <si>
    <t xml:space="preserve">F</t>
  </si>
  <si>
    <t xml:space="preserve">Baugewerbe</t>
  </si>
  <si>
    <t xml:space="preserve">G</t>
  </si>
  <si>
    <t xml:space="preserve">Handel, Instandhaltung, Reparatur von Kfz</t>
  </si>
  <si>
    <t xml:space="preserve">H</t>
  </si>
  <si>
    <t xml:space="preserve">Verkehr und Lagerei</t>
  </si>
  <si>
    <t xml:space="preserve">I</t>
  </si>
  <si>
    <t xml:space="preserve">Gastgewerbe</t>
  </si>
  <si>
    <t xml:space="preserve">J</t>
  </si>
  <si>
    <t xml:space="preserve">Information und Kommunikation</t>
  </si>
  <si>
    <t xml:space="preserve">K</t>
  </si>
  <si>
    <t xml:space="preserve">Erbringung von Finanz- und Versicherungsdienstleistungen</t>
  </si>
  <si>
    <t xml:space="preserve">L,M</t>
  </si>
  <si>
    <t xml:space="preserve">Immobilien, freiberufliche wissenschaftliche und technische Dienstleitstungen</t>
  </si>
  <si>
    <t xml:space="preserve">N</t>
  </si>
  <si>
    <t xml:space="preserve">sonstige wirtschaftliche Dienstleistungen 
(ohne Arbeitnehmerüberlassung)</t>
  </si>
  <si>
    <t xml:space="preserve">Arbeitnehmerüberlassung</t>
  </si>
  <si>
    <t xml:space="preserve">O, U</t>
  </si>
  <si>
    <t xml:space="preserve">Öffentliche Verwaltung, Verteidigung, Sozialversicherung, Ext. Organisationen</t>
  </si>
  <si>
    <t xml:space="preserve">P</t>
  </si>
  <si>
    <t xml:space="preserve">Erziehung und Unterricht</t>
  </si>
  <si>
    <t xml:space="preserve">Gesundheitswesen</t>
  </si>
  <si>
    <t xml:space="preserve">Heime und Sozialwesen</t>
  </si>
  <si>
    <t xml:space="preserve">R,S,T</t>
  </si>
  <si>
    <t xml:space="preserve">sonstige Dienstleistungen, Private Haushalte</t>
  </si>
  <si>
    <t xml:space="preserve">keine Zuordnung möglich</t>
  </si>
  <si>
    <t xml:space="preserve">davon nach Sektoren:</t>
  </si>
  <si>
    <t xml:space="preserve">B - F</t>
  </si>
  <si>
    <t xml:space="preserve">Produzierendes Gewerbe</t>
  </si>
  <si>
    <t xml:space="preserve">G - U</t>
  </si>
  <si>
    <t xml:space="preserve">Dienstleistungsbereich</t>
  </si>
  <si>
    <t xml:space="preserve">*) Aus Datenschutzgründen und Gründen der statistischen Geheimhaltung werden Zahlenwerte von 1 oder 2 und Daten, aus denen rechnerisch auf einen solchen Zahlenwert geschlossen werden kann, anonymisiert. Gleiches gilt, wenn in einer Region weniger als 3 Betriebe ansässig sind  oder einer der Betriebe einen so hohen Beschäftigtenanteil auf sich vereint, dass die Beschäftigtenzahl  praktisch eine Einzelangabe über den Branchenführer darstellt (Dominanzfall).</t>
  </si>
  <si>
    <t xml:space="preserve">2.1 Sozialversicherungspflichtig Beschäftigte nach Regionen und ausgewählten Merkmalen</t>
  </si>
  <si>
    <t xml:space="preserve">Regionen / Merkmale </t>
  </si>
  <si>
    <r>
      <rPr>
        <sz val="8"/>
        <rFont val="Arial"/>
        <family val="2"/>
        <charset val="1"/>
      </rPr>
      <t xml:space="preserve">Anteile in % </t>
    </r>
    <r>
      <rPr>
        <vertAlign val="superscript"/>
        <sz val="8"/>
        <rFont val="Arial"/>
        <family val="2"/>
        <charset val="1"/>
      </rPr>
      <t xml:space="preserve">1)</t>
    </r>
  </si>
  <si>
    <t xml:space="preserve">sozialversicherungspflichtig Beschäftigte am Stichtag Ende ... </t>
  </si>
  <si>
    <t xml:space="preserve">Veränderung gegenüber
dem Vorjahresstichtag (Spalte 1 zu Spalte 5)</t>
  </si>
  <si>
    <t xml:space="preserve">in Vollzeit</t>
  </si>
  <si>
    <t xml:space="preserve">in Teilzeit</t>
  </si>
  <si>
    <t xml:space="preserve">Herne, Stadt (05916) am Wohnort</t>
  </si>
  <si>
    <t xml:space="preserve">2.2 Sozialversicherungspflichtig Beschäftigte nach ausgewählten Merkmalen</t>
  </si>
  <si>
    <r>
      <rPr>
        <b val="true"/>
        <sz val="8"/>
        <rFont val="Arial"/>
        <family val="2"/>
        <charset val="1"/>
      </rPr>
      <t xml:space="preserve">nach dem Geschlecht
</t>
    </r>
    <r>
      <rPr>
        <sz val="8"/>
        <rFont val="Arial"/>
        <family val="2"/>
        <charset val="1"/>
      </rPr>
      <t xml:space="preserve">dav.  Männer</t>
    </r>
  </si>
  <si>
    <r>
      <rPr>
        <b val="true"/>
        <sz val="8"/>
        <rFont val="Arial"/>
        <family val="2"/>
        <charset val="1"/>
      </rPr>
      <t xml:space="preserve">nach Altersgruppen und Geschlecht
</t>
    </r>
    <r>
      <rPr>
        <sz val="8"/>
        <rFont val="Arial"/>
        <family val="2"/>
        <charset val="1"/>
      </rPr>
      <t xml:space="preserve">dav.  unter 25 Jahre</t>
    </r>
  </si>
  <si>
    <t xml:space="preserve">dar. </t>
  </si>
  <si>
    <t xml:space="preserve">bis zur Altersgrenze</t>
  </si>
  <si>
    <r>
      <rPr>
        <b val="true"/>
        <sz val="8"/>
        <rFont val="Arial"/>
        <family val="2"/>
        <charset val="1"/>
      </rPr>
      <t xml:space="preserve">nach Nationalität und Geschlecht
</t>
    </r>
    <r>
      <rPr>
        <sz val="8"/>
        <rFont val="Arial"/>
        <family val="2"/>
        <charset val="1"/>
      </rPr>
      <t xml:space="preserve">dar.  Deutsche</t>
    </r>
  </si>
  <si>
    <r>
      <rPr>
        <b val="true"/>
        <sz val="8"/>
        <rFont val="Arial"/>
        <family val="2"/>
        <charset val="1"/>
      </rPr>
      <t xml:space="preserve">nach der Arbeitszeit und Geschlecht
</t>
    </r>
    <r>
      <rPr>
        <sz val="8"/>
        <rFont val="Arial"/>
        <family val="2"/>
        <charset val="1"/>
      </rPr>
      <t xml:space="preserve">dar.  in Vollzeit</t>
    </r>
  </si>
  <si>
    <r>
      <rPr>
        <b val="true"/>
        <sz val="8"/>
        <rFont val="Arial"/>
        <family val="2"/>
        <charset val="1"/>
      </rPr>
      <t xml:space="preserve">Auszubildende nach Geschlech</t>
    </r>
    <r>
      <rPr>
        <sz val="8"/>
        <rFont val="Arial"/>
        <family val="2"/>
        <charset val="1"/>
      </rPr>
      <t xml:space="preserve">t
         Auszubildende                  </t>
    </r>
  </si>
  <si>
    <r>
      <rPr>
        <b val="true"/>
        <sz val="8"/>
        <rFont val="Arial"/>
        <family val="2"/>
        <charset val="1"/>
      </rPr>
      <t xml:space="preserve">Sozialversicherungspflichtig Beschäftigte in 
Werkstätten oder gleichartigen Einrichtungen für Menschen mit Behinderung </t>
    </r>
    <r>
      <rPr>
        <b val="true"/>
        <vertAlign val="superscript"/>
        <sz val="8"/>
        <rFont val="Arial"/>
        <family val="2"/>
        <charset val="1"/>
      </rPr>
      <t xml:space="preserve">2)
</t>
    </r>
    <r>
      <rPr>
        <sz val="8"/>
        <rFont val="Arial"/>
        <family val="2"/>
        <charset val="1"/>
      </rPr>
      <t xml:space="preserve">         Insgesamt                  </t>
    </r>
  </si>
  <si>
    <r>
      <rPr>
        <b val="true"/>
        <sz val="8"/>
        <rFont val="Arial"/>
        <family val="2"/>
        <charset val="1"/>
      </rPr>
      <t xml:space="preserve">Sozialversicherungspflichtig Beschäftigte
in Freiwilligendiensten
</t>
    </r>
    <r>
      <rPr>
        <sz val="8"/>
        <rFont val="Arial"/>
        <family val="2"/>
        <charset val="1"/>
      </rPr>
      <t xml:space="preserve">         Insgesamt                  </t>
    </r>
  </si>
  <si>
    <r>
      <rPr>
        <b val="true"/>
        <sz val="8"/>
        <rFont val="Arial"/>
        <family val="2"/>
        <charset val="1"/>
      </rPr>
      <t xml:space="preserve">nach dem Berufsabschluss und Geschlecht
</t>
    </r>
    <r>
      <rPr>
        <sz val="8"/>
        <rFont val="Arial"/>
        <family val="2"/>
        <charset val="1"/>
      </rPr>
      <t xml:space="preserve">dav.  ohne beruflichen Ausbildungsabschluss</t>
    </r>
  </si>
  <si>
    <t xml:space="preserve">Auszubildende</t>
  </si>
  <si>
    <t xml:space="preserve">   Männer</t>
  </si>
  <si>
    <t xml:space="preserve">   Frauen</t>
  </si>
  <si>
    <r>
      <rPr>
        <sz val="8"/>
        <rFont val="Arial"/>
        <family val="2"/>
        <charset val="1"/>
      </rPr>
      <t xml:space="preserve">mit anerkanntem Berufsabschluss </t>
    </r>
    <r>
      <rPr>
        <vertAlign val="superscript"/>
        <sz val="8"/>
        <rFont val="Arial"/>
        <family val="2"/>
        <charset val="1"/>
      </rPr>
      <t xml:space="preserve">3)</t>
    </r>
  </si>
  <si>
    <t xml:space="preserve">Abschluss anerkannte Berufsausbildung</t>
  </si>
  <si>
    <t xml:space="preserve">    Männer</t>
  </si>
  <si>
    <t xml:space="preserve">    Frauen</t>
  </si>
  <si>
    <t xml:space="preserve">Meister- / Techn . / gleichw. Fachschulabschl.</t>
  </si>
  <si>
    <r>
      <rPr>
        <sz val="8"/>
        <rFont val="Arial"/>
        <family val="2"/>
        <charset val="1"/>
      </rPr>
      <t xml:space="preserve">mit akademischem Abschluss </t>
    </r>
    <r>
      <rPr>
        <vertAlign val="superscript"/>
        <sz val="8"/>
        <rFont val="Arial"/>
        <family val="2"/>
        <charset val="1"/>
      </rPr>
      <t xml:space="preserve">4)</t>
    </r>
  </si>
  <si>
    <t xml:space="preserve">Bachelor</t>
  </si>
  <si>
    <t xml:space="preserve">Diplom/Magister/Master/Staatsexamen</t>
  </si>
  <si>
    <t xml:space="preserve">Promotion</t>
  </si>
  <si>
    <t xml:space="preserve">Ausbildung unbekannt</t>
  </si>
  <si>
    <r>
      <rPr>
        <vertAlign val="superscript"/>
        <sz val="7"/>
        <rFont val="Arial"/>
        <family val="2"/>
        <charset val="1"/>
      </rPr>
      <t xml:space="preserve">1)  </t>
    </r>
    <r>
      <rPr>
        <sz val="7"/>
        <rFont val="Arial"/>
        <family val="2"/>
        <charset val="1"/>
      </rPr>
      <t xml:space="preserve">Anteil an der jeweiligen Gesamtsumme (Spaltenprozent)</t>
    </r>
  </si>
  <si>
    <r>
      <rPr>
        <vertAlign val="superscript"/>
        <sz val="7"/>
        <rFont val="Arial"/>
        <family val="2"/>
        <charset val="1"/>
      </rPr>
      <t xml:space="preserve">2)</t>
    </r>
    <r>
      <rPr>
        <sz val="7"/>
        <rFont val="Arial"/>
        <family val="2"/>
        <charset val="1"/>
      </rPr>
      <t xml:space="preserve"> Menschen mit Behinderung in anerkannten Einrichtungen, Personen in Einrichtungen der Jugendhilfe, Menschen mit Behinderung in Integrationsprojekt, Teiln. Teilhabe am Arbeitsleben.</t>
    </r>
  </si>
  <si>
    <r>
      <rPr>
        <vertAlign val="superscript"/>
        <sz val="7"/>
        <rFont val="Arial"/>
        <family val="2"/>
        <charset val="1"/>
      </rPr>
      <t xml:space="preserve">3) </t>
    </r>
    <r>
      <rPr>
        <sz val="7"/>
        <rFont val="Arial"/>
        <family val="2"/>
        <charset val="1"/>
      </rPr>
      <t xml:space="preserve">"mit anerkanntem Berufsabschluss" ist die Summe aus "mit anerkannter Berufsausbildung" und "Meister-/Techniker-/gleichw. Fachschulabschluss"</t>
    </r>
  </si>
  <si>
    <r>
      <rPr>
        <vertAlign val="superscript"/>
        <sz val="7"/>
        <rFont val="Arial"/>
        <family val="2"/>
        <charset val="1"/>
      </rPr>
      <t xml:space="preserve">4)</t>
    </r>
    <r>
      <rPr>
        <sz val="7"/>
        <rFont val="Arial"/>
        <family val="2"/>
        <charset val="1"/>
      </rPr>
      <t xml:space="preserve"> "mit akademischem Abschluss" ist die Summe aus "Bachelor", "Diplom/Magister/Master/Staatsexamen" und "Promotion"</t>
    </r>
  </si>
  <si>
    <r>
      <rPr>
        <vertAlign val="superscript"/>
        <sz val="7"/>
        <rFont val="Arial"/>
        <family val="2"/>
        <charset val="1"/>
      </rPr>
      <t xml:space="preserve">*) </t>
    </r>
    <r>
      <rPr>
        <sz val="7"/>
        <rFont val="Arial"/>
        <family val="2"/>
        <charset val="1"/>
      </rPr>
      <t xml:space="preserve">Aus Datenschutzgründen und Gründen der statistischen Geheimhaltung werden Zahlenwerte von 1 oder 2 und Daten, aus denen rechnerisch auf einen solchen Zahlenwert geschlossen werden kann, anonymisiert.</t>
    </r>
  </si>
  <si>
    <r>
      <rPr>
        <vertAlign val="superscript"/>
        <sz val="7"/>
        <rFont val="Arial"/>
        <family val="2"/>
        <charset val="1"/>
      </rPr>
      <t xml:space="preserve">.X)</t>
    </r>
    <r>
      <rPr>
        <sz val="7"/>
        <rFont val="Arial"/>
        <family val="2"/>
        <charset val="1"/>
      </rPr>
      <t xml:space="preserve"> Nachweis von Veränderungswerten &lt; -250% bzw. &gt; 250% nicht sinnvoll</t>
    </r>
  </si>
  <si>
    <t xml:space="preserve">2.3 Sozialversicherungspflichtig Beschäftigte nach der Klassifikation der Wirtschaftszweige 2008 (WZ 2008)</t>
  </si>
  <si>
    <t xml:space="preserve">Wirtschaftsabschnitte / Wirtschaftsabteilungen / Wirtschaftsgruppen WZ 2008</t>
  </si>
  <si>
    <t xml:space="preserve">C</t>
  </si>
  <si>
    <t xml:space="preserve">dav. 10-15,
18, 21, 31</t>
  </si>
  <si>
    <t xml:space="preserve">Herstellung von überwiegend häuslich konsumierten Gütern 
(ohne Güter der Metall-, Elektro- und Chemieindustrie)</t>
  </si>
  <si>
    <t xml:space="preserve">24-30,
32, 33</t>
  </si>
  <si>
    <t xml:space="preserve">16, 17, 19, 
20, 22, 23</t>
  </si>
  <si>
    <t xml:space="preserve">Hrst. v. Vorleistungsgütern, insb. v. chem. Erzeugnissen u. Kunststoffwaren (ohne Güter der Metall- u. Elektroindustrie)</t>
  </si>
  <si>
    <t xml:space="preserve">Immobilien, freiberufliche wissenschaftliche und technische Dienstleistungen</t>
  </si>
  <si>
    <t xml:space="preserve">N (ohne ANÜ)</t>
  </si>
  <si>
    <t xml:space="preserve">Öffentliche Verwaltung, Verteidigung, Sozialversicherung, 
Ext. Organisationen</t>
  </si>
  <si>
    <t xml:space="preserve">ohne Angabe</t>
  </si>
  <si>
    <r>
      <rPr>
        <vertAlign val="superscript"/>
        <sz val="7"/>
        <rFont val="Arial"/>
        <family val="2"/>
        <charset val="1"/>
      </rPr>
      <t xml:space="preserve">*) </t>
    </r>
    <r>
      <rPr>
        <sz val="7"/>
        <rFont val="Arial"/>
        <family val="2"/>
        <charset val="1"/>
      </rPr>
      <t xml:space="preserve">Aus Datenschutzgründen und Gründen der statistischen Geheimhaltung werden Zahlenwerte von 1 oder 2 und Daten, aus denen rechnerisch auf einen solchen Zahlenwert geschlossen werden kann, anonymisiert. Gleiches gilt, wenn in einer Region weniger als 3 Betriebe ansässig sind  oder einer der Betriebe einen so hohen Beschäftigtenanteil auf sich vereint, dass die Beschäftigtenzahl praktisch eine Einzelangabe über den Branchenführer darstellt (Dominanzfall).</t>
    </r>
  </si>
  <si>
    <t xml:space="preserve">2.4 Sozialversicherungspflichtig Beschäftigte nach der Klassifikation der Berufe (KldB 2010)</t>
  </si>
  <si>
    <t xml:space="preserve">Anforderungsniveau/
Berufshauptgruppen/-gruppen (KldB2010)</t>
  </si>
  <si>
    <t xml:space="preserve">darunter nach Anforderungsniveau der ausgeübten Tätigkeit (KldB 2010)</t>
  </si>
  <si>
    <t xml:space="preserve">Helfer</t>
  </si>
  <si>
    <t xml:space="preserve">Fachkraft</t>
  </si>
  <si>
    <t xml:space="preserve">Spezialist</t>
  </si>
  <si>
    <t xml:space="preserve">Experte</t>
  </si>
  <si>
    <t xml:space="preserve">davon nach Berufsfachlichkeit der ausgeübten Tätigkeit (KldB 2010)</t>
  </si>
  <si>
    <t xml:space="preserve">Land-, Tier-, Forstwirtschaftsberufe</t>
  </si>
  <si>
    <t xml:space="preserve">dar. 111</t>
  </si>
  <si>
    <t xml:space="preserve">Landwirtschaft</t>
  </si>
  <si>
    <t xml:space="preserve">Gartenbauberufe, Floristik</t>
  </si>
  <si>
    <t xml:space="preserve">Rohstoffgewinn,Glas-,Keramikverarbeitung</t>
  </si>
  <si>
    <t xml:space="preserve">Kunststoff- u. Holzherst.,-verarbeitung</t>
  </si>
  <si>
    <t xml:space="preserve">Papier-,Druckberufe, tech.Mediengestalt.</t>
  </si>
  <si>
    <t xml:space="preserve">Metallerzeugung,-bearbeitung, Metallbau</t>
  </si>
  <si>
    <t xml:space="preserve">Maschinen- und Fahrzeugtechnikberufe</t>
  </si>
  <si>
    <t xml:space="preserve">Mechatronik-, Energie- u. Elektroberufe</t>
  </si>
  <si>
    <t xml:space="preserve">Techn.Entwickl.Konstr.Produktionssteuer.</t>
  </si>
  <si>
    <t xml:space="preserve">Textil- und Lederberufe</t>
  </si>
  <si>
    <t xml:space="preserve">Lebensmittelherstellung u. -verarbeitung</t>
  </si>
  <si>
    <t xml:space="preserve">dar. 292</t>
  </si>
  <si>
    <t xml:space="preserve">Lebensmittel- u. Genussmittelherstellung</t>
  </si>
  <si>
    <t xml:space="preserve">dar. 293</t>
  </si>
  <si>
    <t xml:space="preserve">Speisenzubereitung</t>
  </si>
  <si>
    <t xml:space="preserve">Bauplanung,Architektur,Vermessungsberufe</t>
  </si>
  <si>
    <t xml:space="preserve">Hoch- und Tiefbauberufe</t>
  </si>
  <si>
    <t xml:space="preserve">(Innen-)Ausbauberufe</t>
  </si>
  <si>
    <t xml:space="preserve">Gebäude- u. versorgungstechnische Berufe</t>
  </si>
  <si>
    <t xml:space="preserve">Mathematik-Biologie-Chemie-,Physikberufe</t>
  </si>
  <si>
    <t xml:space="preserve">Geologie-,Geografie-,Umweltschutzberufe</t>
  </si>
  <si>
    <t xml:space="preserve">Informatik- und andere IKT-Berufe</t>
  </si>
  <si>
    <t xml:space="preserve">Verkehr, Logistik (außer Fahrzeugführ.)</t>
  </si>
  <si>
    <t xml:space="preserve">dar. 513</t>
  </si>
  <si>
    <t xml:space="preserve">Lagerwirt.,Post,Zustellung,Güterumschlag</t>
  </si>
  <si>
    <t xml:space="preserve">dar. Berufe in der Lagerwirtschaft (5131)</t>
  </si>
  <si>
    <t xml:space="preserve">Führer von Fahrzeug- u. Transportgeräten</t>
  </si>
  <si>
    <t xml:space="preserve">dar. 521</t>
  </si>
  <si>
    <t xml:space="preserve">Fahrzeugführung im Straßenverkehr</t>
  </si>
  <si>
    <t xml:space="preserve">Schutz-,Sicherheits-, Überwachungsberufe</t>
  </si>
  <si>
    <t xml:space="preserve">dar. 531</t>
  </si>
  <si>
    <t xml:space="preserve">Obj.-,Pers.-,Brandschutz,Arbeitssicherh.</t>
  </si>
  <si>
    <t xml:space="preserve">Reinigungsberufe</t>
  </si>
  <si>
    <t xml:space="preserve">Einkaufs-, Vertriebs- und Handelsberufe</t>
  </si>
  <si>
    <t xml:space="preserve">Verkaufsberufe</t>
  </si>
  <si>
    <t xml:space="preserve">Tourismus-, Hotel- und Gaststättenberufe</t>
  </si>
  <si>
    <t xml:space="preserve">dar. 632</t>
  </si>
  <si>
    <t xml:space="preserve">Hotellerie</t>
  </si>
  <si>
    <t xml:space="preserve">dar. 633</t>
  </si>
  <si>
    <t xml:space="preserve">Gastronomie</t>
  </si>
  <si>
    <t xml:space="preserve">Berufe Unternehmensführung,-organisation</t>
  </si>
  <si>
    <t xml:space="preserve">dar. 713</t>
  </si>
  <si>
    <t xml:space="preserve">Unternehmensorganisation und -strategie</t>
  </si>
  <si>
    <t xml:space="preserve">dar. 714</t>
  </si>
  <si>
    <t xml:space="preserve">Büro und Sekretariat</t>
  </si>
  <si>
    <t xml:space="preserve">Finanzdienstl.Rechnungsw.,Steuerberatung</t>
  </si>
  <si>
    <t xml:space="preserve">dar. 721</t>
  </si>
  <si>
    <t xml:space="preserve">Versicherungs- u. Finanzdienstleistungen</t>
  </si>
  <si>
    <t xml:space="preserve">dar. 722</t>
  </si>
  <si>
    <t xml:space="preserve">Rechnungswesen, Controlling und Revision</t>
  </si>
  <si>
    <t xml:space="preserve">Berufe in Recht und Verwaltung</t>
  </si>
  <si>
    <t xml:space="preserve">dar. 732</t>
  </si>
  <si>
    <t xml:space="preserve">Verwaltung</t>
  </si>
  <si>
    <t xml:space="preserve">Medizinische Gesundheitsberufe</t>
  </si>
  <si>
    <t xml:space="preserve">dar. 811</t>
  </si>
  <si>
    <t xml:space="preserve">Arzt- und Praxishilfe</t>
  </si>
  <si>
    <t xml:space="preserve">dar. 813</t>
  </si>
  <si>
    <t xml:space="preserve">Gesundh.,Krankenpfl.,Rettungsd.Geburtsh.</t>
  </si>
  <si>
    <r>
      <rPr>
        <sz val="8"/>
        <rFont val="Arial"/>
        <family val="2"/>
        <charset val="1"/>
      </rPr>
      <t xml:space="preserve">dar. Gesundheits- und Krankenpflege </t>
    </r>
    <r>
      <rPr>
        <vertAlign val="superscript"/>
        <sz val="8"/>
        <rFont val="Arial"/>
        <family val="2"/>
        <charset val="1"/>
      </rPr>
      <t xml:space="preserve">2)</t>
    </r>
  </si>
  <si>
    <t xml:space="preserve">dar. 814</t>
  </si>
  <si>
    <t xml:space="preserve">Human- und Zahnmedizin</t>
  </si>
  <si>
    <t xml:space="preserve">dar. 817</t>
  </si>
  <si>
    <t xml:space="preserve">Nicht ärztliche Therapie und Heilkunde</t>
  </si>
  <si>
    <t xml:space="preserve">Nichtmed.Gesundheit,Körperpfl.,Medizint.</t>
  </si>
  <si>
    <t xml:space="preserve">dar. 821</t>
  </si>
  <si>
    <t xml:space="preserve">Altenpflege</t>
  </si>
  <si>
    <t xml:space="preserve">dar. 823</t>
  </si>
  <si>
    <t xml:space="preserve">Körperpflege</t>
  </si>
  <si>
    <t xml:space="preserve">Erziehung,soz.,hauswirt.Berufe,Theologie</t>
  </si>
  <si>
    <t xml:space="preserve">dar. 831</t>
  </si>
  <si>
    <t xml:space="preserve">Erziehung,Sozialarb.,Heilerziehungspfl.</t>
  </si>
  <si>
    <t xml:space="preserve">dar. Berufe i.d. Kinderbetr., -erziehung (8311)</t>
  </si>
  <si>
    <t xml:space="preserve">Lehrende und ausbildende Berufe</t>
  </si>
  <si>
    <t xml:space="preserve">dar. 841</t>
  </si>
  <si>
    <t xml:space="preserve">Lehrtätigkeit an allgemeinbild. Schulen</t>
  </si>
  <si>
    <t xml:space="preserve">dar. 842</t>
  </si>
  <si>
    <t xml:space="preserve">Lehrt.berufsb.Fächer,betr.Ausb.,Betr.päd</t>
  </si>
  <si>
    <t xml:space="preserve">dar. 843</t>
  </si>
  <si>
    <t xml:space="preserve">Lehr-, Forschungstätigkeit an Hochschulen</t>
  </si>
  <si>
    <t xml:space="preserve">Geistes-Gesellschafts-Wirtschaftswissen.</t>
  </si>
  <si>
    <t xml:space="preserve">Werbung,Marketing,kaufm,red.Medienberufe</t>
  </si>
  <si>
    <t xml:space="preserve">Produktdesign, Kunsthandwerk</t>
  </si>
  <si>
    <t xml:space="preserve">Darstellende, unterhaltende Berufe</t>
  </si>
  <si>
    <t xml:space="preserve">01</t>
  </si>
  <si>
    <t xml:space="preserve">Angehörige der regulären Streitkräfte</t>
  </si>
  <si>
    <t xml:space="preserve">XX</t>
  </si>
  <si>
    <r>
      <rPr>
        <vertAlign val="superscript"/>
        <sz val="7"/>
        <rFont val="Arial"/>
        <family val="2"/>
        <charset val="1"/>
      </rPr>
      <t xml:space="preserve">2) </t>
    </r>
    <r>
      <rPr>
        <sz val="7"/>
        <rFont val="Arial"/>
        <family val="2"/>
        <charset val="1"/>
      </rPr>
      <t xml:space="preserve">Gesundheits- und Krankenpflege = Summe der Berufsuntergruppen 8130,8131,8132,8138</t>
    </r>
  </si>
  <si>
    <r>
      <rPr>
        <vertAlign val="superscript"/>
        <sz val="7"/>
        <rFont val="Arial"/>
        <family val="2"/>
        <charset val="1"/>
      </rPr>
      <t xml:space="preserve">*) </t>
    </r>
    <r>
      <rPr>
        <sz val="7"/>
        <rFont val="Arial"/>
        <family val="2"/>
        <charset val="1"/>
      </rPr>
      <t xml:space="preserve">Aus Datenschutzgründen und Gründen der statistischen Geheimhaltung werden Zahlenwerte von 1 oder 2 und Daten, aus denen rechnerisch auf einen solchen Zahlenwert geschlossen werden kann, anonymisiert. </t>
    </r>
  </si>
  <si>
    <t xml:space="preserve">3.1 Geringfügig entlohnte Beschäftigte nach Regionen und ausgewählten Merkmalen</t>
  </si>
  <si>
    <t xml:space="preserve">Regionen / Merkmale</t>
  </si>
  <si>
    <t xml:space="preserve">geringfügig entlohnte Beschäftigte am Stichtag Ende ... </t>
  </si>
  <si>
    <t xml:space="preserve">3.2 Geringfügig entlohnte Beschäftigte nach ausgewählten Merkmalen</t>
  </si>
  <si>
    <r>
      <rPr>
        <sz val="8"/>
        <rFont val="Arial"/>
        <family val="2"/>
        <charset val="1"/>
      </rPr>
      <t xml:space="preserve">mit anerkanntem Berufsabschluss </t>
    </r>
    <r>
      <rPr>
        <vertAlign val="superscript"/>
        <sz val="8"/>
        <rFont val="Arial"/>
        <family val="2"/>
        <charset val="1"/>
      </rPr>
      <t xml:space="preserve">2)</t>
    </r>
  </si>
  <si>
    <r>
      <rPr>
        <sz val="8"/>
        <rFont val="Arial"/>
        <family val="2"/>
        <charset val="1"/>
      </rPr>
      <t xml:space="preserve">mit akademischem Abschluss </t>
    </r>
    <r>
      <rPr>
        <vertAlign val="superscript"/>
        <sz val="8"/>
        <rFont val="Arial"/>
        <family val="2"/>
        <charset val="1"/>
      </rPr>
      <t xml:space="preserve">3)</t>
    </r>
  </si>
  <si>
    <r>
      <rPr>
        <vertAlign val="superscript"/>
        <sz val="7"/>
        <rFont val="Arial"/>
        <family val="2"/>
        <charset val="1"/>
      </rPr>
      <t xml:space="preserve">2) </t>
    </r>
    <r>
      <rPr>
        <sz val="7"/>
        <rFont val="Arial"/>
        <family val="2"/>
        <charset val="1"/>
      </rPr>
      <t xml:space="preserve">"mit anerkanntem Berufsabschluss" ist die Summe aus "mit anerkannter Berufsausbildung" und "Meister-/Techniker-/gleichw. Fachschulabschluss"</t>
    </r>
  </si>
  <si>
    <r>
      <rPr>
        <vertAlign val="superscript"/>
        <sz val="7"/>
        <rFont val="Arial"/>
        <family val="2"/>
        <charset val="1"/>
      </rPr>
      <t xml:space="preserve">3) </t>
    </r>
    <r>
      <rPr>
        <sz val="7"/>
        <rFont val="Arial"/>
        <family val="2"/>
        <charset val="1"/>
      </rPr>
      <t xml:space="preserve">"mit akademischem Abschluss" ist die Summe aus "Bachelor", "Diplom/Magister/Master/Staatsexamen" und "Promotion"</t>
    </r>
  </si>
  <si>
    <t xml:space="preserve">3.3 Geringfügig entlohnte Beschäftigte nach der Klassifikation der Wirtschaftszweige 2008 (WZ 2008)</t>
  </si>
  <si>
    <t xml:space="preserve">3.4 Geringfügig entlohnte Beschäftigte nach der Klassifikation der Berufe (KldB 2010)</t>
  </si>
  <si>
    <t xml:space="preserve">Anforderungsniveau/
Berufshauptgruppen/-gruppen
(KldB2010)</t>
  </si>
  <si>
    <t xml:space="preserve">Ohne Angabe</t>
  </si>
  <si>
    <r>
      <rPr>
        <b val="true"/>
        <sz val="10"/>
        <rFont val="Arial"/>
        <family val="2"/>
        <charset val="1"/>
      </rPr>
      <t xml:space="preserve">4. Sozialversicherungspflichtig und geringfügig entlohnte Beschäftigte – Zeitreihe mit fiktivem Gebietsstand </t>
    </r>
    <r>
      <rPr>
        <b val="true"/>
        <vertAlign val="superscript"/>
        <sz val="10"/>
        <rFont val="Arial"/>
        <family val="2"/>
        <charset val="1"/>
      </rPr>
      <t xml:space="preserve">1)</t>
    </r>
  </si>
  <si>
    <t xml:space="preserve">Herne, Stadt (05916); (Gebietsstand Juni 2018)</t>
  </si>
  <si>
    <t xml:space="preserve">Stichtag Ende ... </t>
  </si>
  <si>
    <t xml:space="preserve">sozialversicherungspflichtig Beschäftigte</t>
  </si>
  <si>
    <t xml:space="preserve">geringfügig entlohnte Beschäftigte </t>
  </si>
  <si>
    <r>
      <rPr>
        <sz val="8"/>
        <rFont val="Arial"/>
        <family val="2"/>
        <charset val="1"/>
      </rPr>
      <t xml:space="preserve">Vollzeit</t>
    </r>
    <r>
      <rPr>
        <vertAlign val="superscript"/>
        <sz val="8"/>
        <rFont val="Arial"/>
        <family val="2"/>
        <charset val="1"/>
      </rPr>
      <t xml:space="preserve">2)</t>
    </r>
  </si>
  <si>
    <r>
      <rPr>
        <sz val="8"/>
        <rFont val="Arial"/>
        <family val="2"/>
        <charset val="1"/>
      </rPr>
      <t xml:space="preserve">Teilzeit</t>
    </r>
    <r>
      <rPr>
        <vertAlign val="superscript"/>
        <sz val="8"/>
        <rFont val="Arial"/>
        <family val="2"/>
        <charset val="1"/>
      </rPr>
      <t xml:space="preserve">2)</t>
    </r>
  </si>
  <si>
    <t xml:space="preserve">50 bis unter 65 Jahre</t>
  </si>
  <si>
    <t xml:space="preserve">aus-
schließlich </t>
  </si>
  <si>
    <t xml:space="preserve">im Nebenjob</t>
  </si>
  <si>
    <r>
      <rPr>
        <vertAlign val="superscript"/>
        <sz val="7"/>
        <rFont val="Arial"/>
        <family val="2"/>
        <charset val="1"/>
      </rPr>
      <t xml:space="preserve">1) </t>
    </r>
    <r>
      <rPr>
        <sz val="7"/>
        <rFont val="Arial"/>
        <family val="2"/>
        <charset val="1"/>
      </rPr>
      <t xml:space="preserve">Die Zeitreihe bildet abweichend von den anderen Tabellen dieses Produkts nicht den Gebietsstand zum jeweiligen Stichtag sondern zum o. g. festen Zeitpunkt ab und ermöglicht somit einen Vergleich unabhängig von in der Vergangenheit erfolgten Gebietsstandsänderungen.</t>
    </r>
  </si>
  <si>
    <r>
      <rPr>
        <vertAlign val="superscript"/>
        <sz val="7"/>
        <color rgb="FF000000"/>
        <rFont val="Arial"/>
        <family val="2"/>
        <charset val="1"/>
      </rPr>
      <t xml:space="preserve">2)</t>
    </r>
    <r>
      <rPr>
        <sz val="7"/>
        <color rgb="FF000000"/>
        <rFont val="Arial"/>
        <family val="2"/>
        <charset val="1"/>
      </rPr>
      <t xml:space="preserve">Aufgrund von Änderungen im Meldeverfahren ist die Anzahl der Beschäftigten ohne Angabe zur Arbeitszeit (Vollzeit/Teilzeit) seit dem Stichtag September 2014 deutlich gesunken. Darüber hinaus kommt es von Dezember 2010 auf Januar 2011 im Zusammenhang mit Einführung des Tätigkeitsschlüssels 2010 zu einem einmaligen umstellungsbedingten Niveaueffekt bei der Teilzeitquote, welcher bei den sozialversicherungspflichtig Beschäftigten auf Bundesebene rund plus zwei Prozentpunkte beträgt (weitere Hintergründe hierzu siehe im Methodenbericht „Revision der Beschäftigungsstatistik 2017).</t>
    </r>
  </si>
  <si>
    <t xml:space="preserve">Entwicklung der sozialversicherungspflichtigen und der geringfügig entlohnten Beschäftigten (Dez 11: 100%)</t>
  </si>
  <si>
    <t xml:space="preserve">Beschäftigungsstatistik</t>
  </si>
  <si>
    <t xml:space="preserve">Stand: Februar 2017</t>
  </si>
  <si>
    <t xml:space="preserve">Methodische Hinweise - Sozialversicherungspflichtig und geringfügig Beschäftigte</t>
  </si>
  <si>
    <r>
      <rPr>
        <b val="true"/>
        <sz val="9"/>
        <color rgb="FF000000"/>
        <rFont val="Arial"/>
        <family val="2"/>
        <charset val="1"/>
      </rPr>
      <t xml:space="preserve">Grundlage der Statistik</t>
    </r>
    <r>
      <rPr>
        <sz val="9"/>
        <color rgb="FF000000"/>
        <rFont val="Arial"/>
        <family val="2"/>
        <charset val="1"/>
      </rPr>
      <t xml:space="preserve"> bildet das Meldeverfahren zur Sozialversicherung, in das alle Arbeitnehmer (einschließlich der zu ihrer Berufsausbildung Beschäftigten) einbezogen sind, die der Kranken- oder Rentenversicherungspflicht oder Versicherungspflicht nach dem SGB III unterliegen.  Auf Basis der Meldungen zur Sozialversicherung </t>
    </r>
    <r>
      <rPr>
        <sz val="9"/>
        <rFont val="Arial"/>
        <family val="2"/>
        <charset val="1"/>
      </rPr>
      <t xml:space="preserve">durch die Betriebe </t>
    </r>
    <r>
      <rPr>
        <sz val="9"/>
        <color rgb="FF000000"/>
        <rFont val="Arial"/>
        <family val="2"/>
        <charset val="1"/>
      </rPr>
      <t xml:space="preserve">wird vierteljährlich (stichtagsbezogen) mit 6 Monaten Wartezeit der Bestand an sozialversicherungspflichtig und geringfügig Beschäftigten ermittelt.</t>
    </r>
  </si>
  <si>
    <r>
      <rPr>
        <b val="true"/>
        <sz val="9"/>
        <color rgb="FF000000"/>
        <rFont val="Arial"/>
        <family val="2"/>
        <charset val="1"/>
      </rPr>
      <t xml:space="preserve">Sozialversicherungspflichtig Beschäftigte</t>
    </r>
    <r>
      <rPr>
        <sz val="9"/>
        <color rgb="FF000000"/>
        <rFont val="Arial"/>
        <family val="2"/>
        <charset val="1"/>
      </rPr>
      <t xml:space="preserve"> umfassen alle Arbeitnehmer, die kranken-, renten-, pflegeversicherungspflichtig und/oder beitragspflichtig nach dem Recht der Arbeitsförderung sind oder für die Beitragsanteile zur gesetzlichen  Rentenversicherung oder nach dem Recht der Arbeitsförderung zu zahlen sind. Dazu gehören insbesondere auch Auszubildende, Altersteilzeitbeschäftigte, Praktikanten, Werkstudenten und Personen, die aus einem sozialversicherungspflichtigen Beschäftigungsverhältnis zur Ableistung  von gesetzlichen Dienstpflichten (z.</t>
    </r>
    <r>
      <rPr>
        <sz val="9"/>
        <color rgb="FFFF0000"/>
        <rFont val="Arial"/>
        <family val="2"/>
        <charset val="1"/>
      </rPr>
      <t xml:space="preserve"> </t>
    </r>
    <r>
      <rPr>
        <sz val="9"/>
        <color rgb="FF000000"/>
        <rFont val="Arial"/>
        <family val="2"/>
        <charset val="1"/>
      </rPr>
      <t xml:space="preserve">B.  Wehrübung) einberufen werden.  Nicht  zu den sozialversicherungspflichtig Beschäftigten zählen dagegen  Beamte, Selbstständige, mithelfende Familienangehörige, Berufs- und Zeitsoldaten, sowie Wehr- und Zivildienstleistende (siehe  o. g. Ausnahme). </t>
    </r>
  </si>
  <si>
    <r>
      <rPr>
        <b val="true"/>
        <sz val="9"/>
        <color rgb="FF000000"/>
        <rFont val="Arial"/>
        <family val="2"/>
        <charset val="1"/>
      </rPr>
      <t xml:space="preserve">Midijobs</t>
    </r>
    <r>
      <rPr>
        <sz val="9"/>
        <color rgb="FF000000"/>
        <rFont val="Arial"/>
        <family val="2"/>
        <charset val="1"/>
      </rPr>
      <t xml:space="preserve"> sind sozialversicherungspflichtige Beschäftigungsverhältnisse, deren regelmäßiges monatliches Arbeitsentgelt zwischen</t>
    </r>
    <r>
      <rPr>
        <sz val="9"/>
        <rFont val="Arial"/>
        <family val="2"/>
        <charset val="1"/>
      </rPr>
      <t xml:space="preserve"> 450 und 850 Euro liegt (bis 31.12.2012: zwischen 400 und 800 Euro) und fü</t>
    </r>
    <r>
      <rPr>
        <sz val="9"/>
        <color rgb="FF000000"/>
        <rFont val="Arial"/>
        <family val="2"/>
        <charset val="1"/>
      </rPr>
      <t xml:space="preserve">r die der Arbeitnehmer (ohne Auszubildende) auf die Anwendung der Gleitzonenregelung nicht verzichtet hat.  
Die Betriebe machen jährlich Angaben darüber, ob das Arbeitsentgelt  während des Meldezeitraums in der Gleitzone lag, und zwar in allen Entgeltabrechnungszeiträumen  (</t>
    </r>
    <r>
      <rPr>
        <b val="true"/>
        <sz val="9"/>
        <color rgb="FF000000"/>
        <rFont val="Arial"/>
        <family val="2"/>
        <charset val="1"/>
      </rPr>
      <t xml:space="preserve">echte  Gleitzonenfälle</t>
    </r>
    <r>
      <rPr>
        <sz val="9"/>
        <color rgb="FF000000"/>
        <rFont val="Arial"/>
        <family val="2"/>
        <charset val="1"/>
      </rPr>
      <t xml:space="preserve">) oder ob sowohl  Entgeltabrechnungszeiträume  in der Gleitzone als auch darunter oder darüber  vorlagen (</t>
    </r>
    <r>
      <rPr>
        <b val="true"/>
        <sz val="9"/>
        <color rgb="FF000000"/>
        <rFont val="Arial"/>
        <family val="2"/>
        <charset val="1"/>
      </rPr>
      <t xml:space="preserve">Mischfäll</t>
    </r>
    <r>
      <rPr>
        <b val="true"/>
        <sz val="9"/>
        <rFont val="Arial"/>
        <family val="2"/>
        <charset val="1"/>
      </rPr>
      <t xml:space="preserve">e</t>
    </r>
    <r>
      <rPr>
        <sz val="9"/>
        <rFont val="Arial"/>
        <family val="2"/>
        <charset val="1"/>
      </rPr>
      <t xml:space="preserve">), oder </t>
    </r>
    <r>
      <rPr>
        <sz val="9"/>
        <color rgb="FF000000"/>
        <rFont val="Arial"/>
        <family val="2"/>
        <charset val="1"/>
      </rPr>
      <t xml:space="preserve">ob das Arbeitsentgelt nicht innerhalb der Gleitzon</t>
    </r>
    <r>
      <rPr>
        <sz val="9"/>
        <rFont val="Arial"/>
        <family val="2"/>
        <charset val="1"/>
      </rPr>
      <t xml:space="preserve">e lag </t>
    </r>
    <r>
      <rPr>
        <sz val="9"/>
        <color rgb="FF000000"/>
        <rFont val="Arial"/>
        <family val="2"/>
        <charset val="1"/>
      </rPr>
      <t xml:space="preserve">(keine Gleitzonenfälle) bzw. ob auf die Anwendung der Gleitzonenregelung in der gesetzlichen Rentenversicherung verzichtet wurde.
Auswertungen zu den Midijobs können nicht quartalsweise, </t>
    </r>
    <r>
      <rPr>
        <sz val="9"/>
        <rFont val="Arial"/>
        <family val="2"/>
        <charset val="1"/>
      </rPr>
      <t xml:space="preserve">sondern nur zum Stichtag 31.12. vorgenommen </t>
    </r>
    <r>
      <rPr>
        <sz val="9"/>
        <color rgb="FF000000"/>
        <rFont val="Arial"/>
        <family val="2"/>
        <charset val="1"/>
      </rPr>
      <t xml:space="preserve">werden. Nur für diesen Stichtag liegen weitgehend vollzählige Angaben über Beschäftigunge</t>
    </r>
    <r>
      <rPr>
        <sz val="9"/>
        <rFont val="Arial"/>
        <family val="2"/>
        <charset val="1"/>
      </rPr>
      <t xml:space="preserve">n in der Gleitzone</t>
    </r>
    <r>
      <rPr>
        <sz val="9"/>
        <color rgb="FF000000"/>
        <rFont val="Arial"/>
        <family val="2"/>
        <charset val="1"/>
      </rPr>
      <t xml:space="preserve"> vor. Auswertungen zu den Midijobs liegen ab dem Stichtag 31.12.2003 vor.
</t>
    </r>
  </si>
  <si>
    <r>
      <rPr>
        <sz val="9"/>
        <color rgb="FF000000"/>
        <rFont val="Arial"/>
        <family val="2"/>
        <charset val="1"/>
      </rPr>
      <t xml:space="preserve">Zu den </t>
    </r>
    <r>
      <rPr>
        <b val="true"/>
        <sz val="9"/>
        <color rgb="FF000000"/>
        <rFont val="Arial"/>
        <family val="2"/>
        <charset val="1"/>
      </rPr>
      <t xml:space="preserve">geringfügigen Beschäftigungsverhältnissen </t>
    </r>
    <r>
      <rPr>
        <sz val="9"/>
        <color rgb="FF000000"/>
        <rFont val="Arial"/>
        <family val="2"/>
        <charset val="1"/>
      </rPr>
      <t xml:space="preserve">zählen Arbeitsverhältnisse mit einem niedrigen Lohn (</t>
    </r>
    <r>
      <rPr>
        <b val="true"/>
        <sz val="9"/>
        <color rgb="FF000000"/>
        <rFont val="Arial"/>
        <family val="2"/>
        <charset val="1"/>
      </rPr>
      <t xml:space="preserve">geringfügig entlohnte Beschäftigung</t>
    </r>
    <r>
      <rPr>
        <sz val="9"/>
        <color rgb="FF000000"/>
        <rFont val="Arial"/>
        <family val="2"/>
        <charset val="1"/>
      </rPr>
      <t xml:space="preserve">) oder mit einer kurzen Dauer (</t>
    </r>
    <r>
      <rPr>
        <b val="true"/>
        <sz val="9"/>
        <color rgb="FF000000"/>
        <rFont val="Arial"/>
        <family val="2"/>
        <charset val="1"/>
      </rPr>
      <t xml:space="preserve">kurzfristige Beschäftigung</t>
    </r>
    <r>
      <rPr>
        <sz val="9"/>
        <color rgb="FF000000"/>
        <rFont val="Arial"/>
        <family val="2"/>
        <charset val="1"/>
      </rPr>
      <t xml:space="preserve">). Beide werden auch als "</t>
    </r>
    <r>
      <rPr>
        <b val="true"/>
        <sz val="9"/>
        <color rgb="FF000000"/>
        <rFont val="Arial"/>
        <family val="2"/>
        <charset val="1"/>
      </rPr>
      <t xml:space="preserve">Minijob</t>
    </r>
    <r>
      <rPr>
        <sz val="9"/>
        <color rgb="FF000000"/>
        <rFont val="Arial"/>
        <family val="2"/>
        <charset val="1"/>
      </rPr>
      <t xml:space="preserve">" bezeichnet.
Eine </t>
    </r>
    <r>
      <rPr>
        <b val="true"/>
        <sz val="9"/>
        <color rgb="FF000000"/>
        <rFont val="Arial"/>
        <family val="2"/>
        <charset val="1"/>
      </rPr>
      <t xml:space="preserve">geringfügig entlohnte Beschäftigung</t>
    </r>
    <r>
      <rPr>
        <sz val="9"/>
        <color rgb="FF000000"/>
        <rFont val="Arial"/>
        <family val="2"/>
        <charset val="1"/>
      </rPr>
      <t xml:space="preserve"> nach § 8 Abs. 1 Nr. 1 SGB IV liegt vor, wenn das Arbeitsentgelt aus dieser Beschäftigung (§ 14 SGB IV) regelmäßig im Monat die Geringfügigkeitsgrenze nicht überschreitet. Die Geringfügigkeitsgrenze beträgt bis einschließlich zum 31.12.2012 400 Euro und ab dem 01.01.2013 450 Euro. Regelmäßig bedeutet, dass, wenn die Grenze von 450 Euro nur gelegentlich und nicht vorhersehbar überschritten wird, trotzdem eine geringfügig entlohnte Beschäftigung vorliegt.
</t>
    </r>
    <r>
      <rPr>
        <sz val="9"/>
        <rFont val="Arial"/>
        <family val="2"/>
        <charset val="1"/>
      </rPr>
      <t xml:space="preserve">Eine Berichterstattung der </t>
    </r>
    <r>
      <rPr>
        <b val="true"/>
        <sz val="9"/>
        <rFont val="Arial"/>
        <family val="2"/>
        <charset val="1"/>
      </rPr>
      <t xml:space="preserve">ausschließlich geringfügig entlohnten Beschäftigten</t>
    </r>
    <r>
      <rPr>
        <sz val="9"/>
        <rFont val="Arial"/>
        <family val="2"/>
        <charset val="1"/>
      </rPr>
      <t xml:space="preserve"> erfolgt seit dem Stichtag 30.6.1999,  </t>
    </r>
    <r>
      <rPr>
        <b val="true"/>
        <sz val="9"/>
        <rFont val="Arial"/>
        <family val="2"/>
        <charset val="1"/>
      </rPr>
      <t xml:space="preserve">geringfügig entlohnte Beschäftigte im Nebenjob </t>
    </r>
    <r>
      <rPr>
        <sz val="9"/>
        <rFont val="Arial"/>
        <family val="2"/>
        <charset val="1"/>
      </rPr>
      <t xml:space="preserve">können ab dem Stichtag 30.6.2003 ausgewertet werden.
</t>
    </r>
    <r>
      <rPr>
        <sz val="9"/>
        <color rgb="FF000000"/>
        <rFont val="Arial"/>
        <family val="2"/>
        <charset val="1"/>
      </rPr>
      <t xml:space="preserve">
</t>
    </r>
  </si>
  <si>
    <r>
      <rPr>
        <sz val="9"/>
        <color rgb="FF000000"/>
        <rFont val="Arial"/>
        <family val="2"/>
        <charset val="1"/>
      </rPr>
      <t xml:space="preserve">Auch die </t>
    </r>
    <r>
      <rPr>
        <b val="true"/>
        <sz val="9"/>
        <color rgb="FF000000"/>
        <rFont val="Arial"/>
        <family val="2"/>
        <charset val="1"/>
      </rPr>
      <t xml:space="preserve">Minijob-Zentrale der Deutschen Rentenversicherung Knappschaft-Bahn-See </t>
    </r>
    <r>
      <rPr>
        <sz val="9"/>
        <color rgb="FF000000"/>
        <rFont val="Arial"/>
        <family val="2"/>
        <charset val="1"/>
      </rPr>
      <t xml:space="preserve">veröffentlicht Daten über geringfügig entlohnte Beschäftigte im Rahmen eines vierteljährlichen Geschäftsberichts. Diese Daten stellen keine amtliche Statistik dar und sind nicht geeignet, statistische Aussagen über die Entwicklung der Arbeitsmarkt- und Beschäftigungssituation in Deutschland zu treffen.</t>
    </r>
    <r>
      <rPr>
        <sz val="9"/>
        <rFont val="Arial"/>
        <family val="2"/>
        <charset val="1"/>
      </rPr>
      <t xml:space="preserve"> Ebenso wenig</t>
    </r>
    <r>
      <rPr>
        <sz val="9"/>
        <color rgb="FF000000"/>
        <rFont val="Arial"/>
        <family val="2"/>
        <charset val="1"/>
      </rPr>
      <t xml:space="preserve"> sind sie eine verlässliche Grundlage für Erwerbstätigenrechnungen oder Volkswirtschaftliche Gesamtrechnungen (VGR). Sie liefern vielmehr Informationen über die Geschäftsprozesse der Minijob-Zentrale; es handelt sich somit um Geschäftsdaten. Daher sind die Daten auch nicht mit den statistischen Daten der BA, welche die amtliche Statistik über geringfügig entlohnte Beschäftigte führt, vergleichbar.</t>
    </r>
  </si>
  <si>
    <r>
      <rPr>
        <sz val="9"/>
        <color rgb="FF000000"/>
        <rFont val="Arial"/>
        <family val="2"/>
        <charset val="1"/>
      </rPr>
      <t xml:space="preserve">Eine </t>
    </r>
    <r>
      <rPr>
        <b val="true"/>
        <sz val="9"/>
        <color rgb="FF000000"/>
        <rFont val="Arial"/>
        <family val="2"/>
        <charset val="1"/>
      </rPr>
      <t xml:space="preserve">kurzfristige Beschäftigung</t>
    </r>
    <r>
      <rPr>
        <sz val="9"/>
        <color rgb="FF000000"/>
        <rFont val="Arial"/>
        <family val="2"/>
        <charset val="1"/>
      </rPr>
      <t xml:space="preserve"> liegt nach § 8 Abs. 1 Nr. 2 SGB IV vor, wenn die Beschäftigung für eine Zeitdauer ausgeübt wird, die im Laufe eines Kalenderjahres, oder auch kalenderjahrüberschreitend, auf nicht mehr als zwei Monate oder insgesamt 50 Arbeitstage nach ihrer Eigenart begrenzt zu sein pflegt oder im Voraus vertraglich (z. B. durch einen auf längstens ein Jahr befristeten Rahmenarbeitsvertrag) begrenzt ist (im Zeitraum vom 01.01.2015 bis 31.12.2018: drei Monate oder insgesamt 70 Arbeitstage) . 
</t>
    </r>
    <r>
      <rPr>
        <sz val="9"/>
        <rFont val="Arial"/>
        <family val="2"/>
        <charset val="1"/>
      </rPr>
      <t xml:space="preserve">Auswertungen zu ausschließlich kurzfristig Beschäftigten sind ab Januar 2000 möglich. Kurzfristig Beschäftigte insgesamt, sowie kurzfristig Beschäftigte im Nebenjob sind ab April 2003 auswertbar.
</t>
    </r>
    <r>
      <rPr>
        <sz val="9"/>
        <color rgb="FF000000"/>
        <rFont val="Arial"/>
        <family val="2"/>
        <charset val="1"/>
      </rPr>
      <t xml:space="preserve">Diese weitere Unterteilung der Daten über kurzfristig Beschäftigte in ausschließlich und im Nebenjob kurzfristig Beschäftigte ist allerdings aus Geheimhaltungsgründen nicht zu empfehlen, da die Fallzahlen relativ gering sind.
</t>
    </r>
  </si>
  <si>
    <r>
      <rPr>
        <sz val="9"/>
        <color rgb="FF000000"/>
        <rFont val="Arial"/>
        <family val="2"/>
        <charset val="1"/>
      </rPr>
      <t xml:space="preserve">Werden von einer Person </t>
    </r>
    <r>
      <rPr>
        <b val="true"/>
        <sz val="9"/>
        <color rgb="FF000000"/>
        <rFont val="Arial"/>
        <family val="2"/>
        <charset val="1"/>
      </rPr>
      <t xml:space="preserve">mehrere geringfügige Beschäftigungen</t>
    </r>
    <r>
      <rPr>
        <sz val="9"/>
        <color rgb="FF000000"/>
        <rFont val="Arial"/>
        <family val="2"/>
        <charset val="1"/>
      </rPr>
      <t xml:space="preserve"> ausgeübt, gelten folgende Regeln:
     1. Eine geringfügig entlohnte Beschäftigung ist neben einer kurzfristigen Beschäftigung erlaubt.
     2. Bei der gleichzeitigen Ausübung von mehreren geringfügig entlohnten Beschäftigungen darf die 
         Geringfügigkeitsgrenze von 450 EUR nicht überschritten werden.                                              
     3. Bei der Ausübung von mehreren kurzfristigen Beschäftigungen darf die Grenze von zwei Monaten
        oder</t>
    </r>
    <r>
      <rPr>
        <sz val="9"/>
        <rFont val="Arial"/>
        <family val="2"/>
        <charset val="1"/>
      </rPr>
      <t xml:space="preserve"> 50 Arbeitstagen, innerhalb des vorgegebenen Zeitraumes, nicht</t>
    </r>
    <r>
      <rPr>
        <sz val="9"/>
        <color rgb="FF000000"/>
        <rFont val="Arial"/>
        <family val="2"/>
        <charset val="1"/>
      </rPr>
      <t xml:space="preserve"> überschritten werden.
Neben einer nicht geringfügigen versicherungspflichtigen</t>
    </r>
    <r>
      <rPr>
        <sz val="9"/>
        <rFont val="Arial"/>
        <family val="2"/>
        <charset val="1"/>
      </rPr>
      <t xml:space="preserve"> (Haupt-)Beschäftigung</t>
    </r>
    <r>
      <rPr>
        <sz val="9"/>
        <color rgb="FF000000"/>
        <rFont val="Arial"/>
        <family val="2"/>
        <charset val="1"/>
      </rPr>
      <t xml:space="preserve"> ist die Ausübung einer geringfügigen</t>
    </r>
    <r>
      <rPr>
        <sz val="9"/>
        <rFont val="Arial"/>
        <family val="2"/>
        <charset val="1"/>
      </rPr>
      <t xml:space="preserve"> (Neben-)Beschäftigung</t>
    </r>
    <r>
      <rPr>
        <sz val="9"/>
        <color rgb="FF000000"/>
        <rFont val="Arial"/>
        <family val="2"/>
        <charset val="1"/>
      </rPr>
      <t xml:space="preserve"> zulässig. Für den Fall, dass ein Arbeitnehmer neben einer nicht geringfügigen versicherungspflichtigen Beschäftigung bei anderen Arbeitgebern geringfügig entlohnte Beschäftigungen ausübt,</t>
    </r>
    <r>
      <rPr>
        <sz val="9"/>
        <rFont val="Arial"/>
        <family val="2"/>
        <charset val="1"/>
      </rPr>
      <t xml:space="preserve"> gilt für die Bereiche der Kranken-, Pflege- und Rentenversicherung</t>
    </r>
    <r>
      <rPr>
        <sz val="9"/>
        <color rgb="FF000000"/>
        <rFont val="Arial"/>
        <family val="2"/>
        <charset val="1"/>
      </rPr>
      <t xml:space="preserve">, dass geringfügig entlohnte Beschäftigungen - mit Ausnahme </t>
    </r>
    <r>
      <rPr>
        <i val="true"/>
        <sz val="9"/>
        <color rgb="FF000000"/>
        <rFont val="Arial"/>
        <family val="2"/>
        <charset val="1"/>
      </rPr>
      <t xml:space="preserve">einer</t>
    </r>
    <r>
      <rPr>
        <sz val="9"/>
        <color rgb="FF000000"/>
        <rFont val="Arial"/>
        <family val="2"/>
        <charset val="1"/>
      </rPr>
      <t xml:space="preserve"> geringfügig entlohnten Beschäftigung - mit einer nicht geringfügigen versicherungspflichtigen Beschäftigung zusammenzurechnen sind. Vgl. Richtlinien für die versicherungsrechtliche Beurteilung von geringfügigen Beschäftigungen (Geringfügigkeits-Richtlinien) vom 20. Dezember 2012.
</t>
    </r>
  </si>
  <si>
    <t xml:space="preserve">Mehrfachbeschäftigte, die gleichzeitig zwei oder mehr geringfügigen Beschäftigungen nachgehen, werden nur nach den Merkmalen der zuletzt aufgenommenen Beschäftigung ausgewiesen.
</t>
  </si>
  <si>
    <t xml:space="preserve">Die erhobenen Daten unterliegen grundsätzlich der Geheimhaltung nach § 16 BStatG. Eine Übermittlung von Einzelangaben ist daher ausgeschlossen. Aus diesem Grund werden Zahlenwerte unter 3 und Daten, aus denen sich rechnerisch eine Differenz ermitteln lässt, mit * anonymisiert. Gleiches gilt, wenn in einer Region oder in einem Wirtschaftszweig weniger als 3 Betriebe ansässig sind oder einer der Betriebe einen so hohen Beschäftigtenanteil auf sich vereint, dass die Beschäftigtenzahl praktisch eine Einzelangabe über diesen Betrieb darstellt (Dominanzfall). Hierbei gilt: Bei 3 bis 9 Betrieben, die hinter einer Beschäftigtenzahl stehen, darf keiner der Betriebe 50 oder mehr Prozent der Beschäftigten auf sich vereinen. Bei 10 oder mehr Betrieben dürfen auf keinen Betrieb 85 oder mehr Prozent der Beschäftigten entfallen.</t>
  </si>
  <si>
    <t xml:space="preserve">Weiterführende Informationen zur Statistik der sozialversicherungspflichtigen und geringfügigen Beschäftigung finden Sie unter: </t>
  </si>
  <si>
    <t xml:space="preserve">http://statistik.arbeitsagentur.de/cae/servlet/contentblob/4412/publicationFile/858/Qualitaetsbericht-Statistik-Beschaeftigung.pdf</t>
  </si>
  <si>
    <t xml:space="preserve">Stand: Januar 2018</t>
  </si>
  <si>
    <t xml:space="preserve">Methodische Hinweise - Revision der Beschäftigungsstatistik 2017</t>
  </si>
  <si>
    <t xml:space="preserve">Im Jahr 2016 sind aufgrund eines technischen Problems im Datenverarbeitungsprozess in größerem Umfang Arbeitgebermeldungen zur Sozialversicherung nicht in die Statistik-Datenverarbeitung eingeflossen. Diese Meldungen wurden im Jahr 2017 nachträglich aufgenommen und die Ergebnisse der Beschäftigungsstatistik neu ermittelt. Daher erfolgt eine Revision der Beschäftigungsstatistik.
</t>
  </si>
  <si>
    <t xml:space="preserve">Folgende signifikante Effekte sind hervorzuheben:
</t>
  </si>
  <si>
    <t xml:space="preserve">- Der Bestand an sozialversicherungspflichtig und geringfügig entlohnten Beschäftigten für die Berichtsmonate Juni und Juli 2016 war insgesamt leicht unterzeichnet.</t>
  </si>
  <si>
    <t xml:space="preserve">Berichtsmonat</t>
  </si>
  <si>
    <t xml:space="preserve">Messgröße</t>
  </si>
  <si>
    <t xml:space="preserve">Revisionseffekt (gerundet)</t>
  </si>
  <si>
    <t xml:space="preserve">sozialversicherungs-
pflichtig Beschäftigte</t>
  </si>
  <si>
    <t xml:space="preserve">geringfügig entlohnte Beschäftigte</t>
  </si>
  <si>
    <t xml:space="preserve">kurzfristig 
Beschäftigte</t>
  </si>
  <si>
    <t xml:space="preserve">Bestand</t>
  </si>
  <si>
    <t xml:space="preserve">+ 69.600  (+ 0,2 %)</t>
  </si>
  <si>
    <t xml:space="preserve">+ 7.300  (+ 0,1 %)</t>
  </si>
  <si>
    <t xml:space="preserve">- 200  (- 0,1 %)</t>
  </si>
  <si>
    <t xml:space="preserve">+ 119.900  (+ 0,4 %)</t>
  </si>
  <si>
    <t xml:space="preserve">+ 16.300  (+ 0,2 %)</t>
  </si>
  <si>
    <t xml:space="preserve">- Die Anzahl der begonnenen und beendeten sozialversicherungspflichtigen Beschäftigungsverhältnisse war im 
1. Quartal 2016 untererfasst und ist durch die Revision korrigiert worden.</t>
  </si>
  <si>
    <t xml:space="preserve">Revisionseffekt 
(gerundet)</t>
  </si>
  <si>
    <t xml:space="preserve">1. Quartal 2016</t>
  </si>
  <si>
    <t xml:space="preserve">begonnene Beschäftigungsverhältnisse</t>
  </si>
  <si>
    <t xml:space="preserve">+ 18.600  (+ 0,7 %)</t>
  </si>
  <si>
    <t xml:space="preserve">beendete Beschäftigungsverhältnisse</t>
  </si>
  <si>
    <t xml:space="preserve">+ 9.000  (+ 0,4 %)</t>
  </si>
  <si>
    <r>
      <rPr>
        <sz val="10"/>
        <color rgb="FF000000"/>
        <rFont val="Arial"/>
        <family val="2"/>
        <charset val="1"/>
      </rPr>
      <t xml:space="preserve"> -</t>
    </r>
    <r>
      <rPr>
        <sz val="10"/>
        <color rgb="FF000000"/>
        <rFont val="Times New Roman"/>
        <family val="1"/>
        <charset val="1"/>
      </rPr>
      <t xml:space="preserve"> </t>
    </r>
    <r>
      <rPr>
        <sz val="10"/>
        <color rgb="FF000000"/>
        <rFont val="Arial"/>
        <family val="2"/>
        <charset val="1"/>
      </rPr>
      <t xml:space="preserve">Die Anzahl der beendeten Beschäftigungsverhältnisse war vor der Revision im 2. und 3. Quartal 2016 deutlich überzeichnet.</t>
    </r>
  </si>
  <si>
    <t xml:space="preserve">2. Quartal 2016</t>
  </si>
  <si>
    <t xml:space="preserve">- 56.800  (- 2,6 %)</t>
  </si>
  <si>
    <t xml:space="preserve">3. Quartal 2016</t>
  </si>
  <si>
    <t xml:space="preserve">- 62.300  (- 2,2 %)</t>
  </si>
  <si>
    <t xml:space="preserve">Die Statistik und Arbeitsmarktberichterstattung der Bundesagentur für Arbeit schließt im Zuge der Revision 2017 zudem die seit längerer Zeit bestehende Lücke (von Januar 2011 bis September 2012) in der Berichterstattung der sozialversicherungspflichtig Beschäftigten zum Merkmal Arbeitszeit (Vollzeit / Teilzeit). Angaben zu Vollzeit- und Teilzeitbeschäftigung stehen damit durchgängig für alle Berichtsmonate zur Verfügung.</t>
  </si>
  <si>
    <t xml:space="preserve">Der Methodenbericht „Revision der Beschäftigungsstatistik 2017“ mit ausführlichen Informationen steht im Internet zur Verfügung:</t>
  </si>
  <si>
    <t xml:space="preserve">https://statistik.arbeitsagentur.de/Navigation/Statistik/Grundlagen/Methodenberichte/Beschaeftigungsstatistik/Methodeberichte-Beschaeftigungsstatistik-Nav.html</t>
  </si>
  <si>
    <t xml:space="preserve">Stand: 12.06.2018</t>
  </si>
  <si>
    <t xml:space="preserve">Statistik-Infoseite</t>
  </si>
  <si>
    <t xml:space="preserve">Im Internet stehen statistische Informationen unterteilt nach folgenden Themenbereichen zur Verfügung:</t>
  </si>
  <si>
    <t xml:space="preserve">Arbeitsmarkt im Überblick</t>
  </si>
  <si>
    <t xml:space="preserve">Arbeitslose und gemeldetes Stellenangebot</t>
  </si>
  <si>
    <t xml:space="preserve">Arbeitslose, Unterbeschäftigung und Arbeitsstellen</t>
  </si>
  <si>
    <t xml:space="preserve">Ausbildungsstellenmarkt</t>
  </si>
  <si>
    <t xml:space="preserve">Beschäftigung</t>
  </si>
  <si>
    <t xml:space="preserve">Förderung</t>
  </si>
  <si>
    <t xml:space="preserve">Grundsicherung für Arbeitsuchende (SGB II)</t>
  </si>
  <si>
    <t xml:space="preserve">Leistungen SGB III</t>
  </si>
  <si>
    <t xml:space="preserve">Migration</t>
  </si>
  <si>
    <t xml:space="preserve">Langzeitarbeitslosigkeit</t>
  </si>
  <si>
    <t xml:space="preserve">Frauen und Männer</t>
  </si>
  <si>
    <t xml:space="preserve">Berufe</t>
  </si>
  <si>
    <t xml:space="preserve">Wirtschaftszweige</t>
  </si>
  <si>
    <t xml:space="preserve">Zeitreihen</t>
  </si>
  <si>
    <t xml:space="preserve">Daten zu den Eingliederungsbilanzen</t>
  </si>
  <si>
    <t xml:space="preserve">Amtliche Nachrichten der BA</t>
  </si>
  <si>
    <t xml:space="preserve">Kreisdaten</t>
  </si>
  <si>
    <t xml:space="preserve">Die Methodischen Hinweise der Statistik bieten ergänzende Informationen.</t>
  </si>
  <si>
    <t xml:space="preserve">Das Glossar enthält Erläuterungen zu allen statistisch relevanten Begriffen, die in den verschiedenen Produkten der Statistik der BA Verwendung finden.</t>
  </si>
  <si>
    <t xml:space="preserve">Abkürzungen und Zeichen, die in den Produkten der Statistik der BA vorkommen, werden im </t>
  </si>
  <si>
    <t xml:space="preserve">Abkürzungsverzeichnis</t>
  </si>
  <si>
    <t xml:space="preserve">bzw. der Zeichenerklärung</t>
  </si>
  <si>
    <t xml:space="preserve">der Statistik der BA erläutert.</t>
  </si>
  <si>
    <t xml:space="preserve">Balken</t>
  </si>
  <si>
    <t xml:space="preserve">Beschriftung 1</t>
  </si>
  <si>
    <t xml:space="preserve">Beschriftung 2</t>
  </si>
  <si>
    <t xml:space="preserve">Werte 2</t>
  </si>
  <si>
    <t xml:space="preserve">Werte Trennlinie</t>
  </si>
  <si>
    <t xml:space="preserve">SvB</t>
  </si>
  <si>
    <t xml:space="preserve">GeB</t>
  </si>
  <si>
    <t xml:space="preserve">SvB y-Wert</t>
  </si>
  <si>
    <t xml:space="preserve">SvB x-Wert</t>
  </si>
  <si>
    <t xml:space="preserve">GeB y-Wert</t>
  </si>
  <si>
    <t xml:space="preserve">GeB x-Wert</t>
  </si>
  <si>
    <t xml:space="preserve">Position y-Wert</t>
  </si>
  <si>
    <t xml:space="preserve">Kreis</t>
  </si>
  <si>
    <t xml:space="preserve">BL</t>
  </si>
  <si>
    <t xml:space="preserve">W/O</t>
  </si>
  <si>
    <t xml:space="preserve">D</t>
  </si>
  <si>
    <t xml:space="preserve">WZ</t>
  </si>
  <si>
    <t xml:space="preserve">Stichtag</t>
  </si>
  <si>
    <t xml:space="preserve">Index 2003 = 100 %</t>
  </si>
  <si>
    <t xml:space="preserve">Beschriftung x-Achse</t>
  </si>
  <si>
    <t xml:space="preserve">Beschriftung Reihen</t>
  </si>
  <si>
    <t xml:space="preserve">keine Daten</t>
  </si>
  <si>
    <t xml:space="preserve">Diagrammdarstellung wegen fehlender Daten nicht möglich.</t>
  </si>
</sst>
</file>

<file path=xl/styles.xml><?xml version="1.0" encoding="utf-8"?>
<styleSheet xmlns="http://schemas.openxmlformats.org/spreadsheetml/2006/main">
  <numFmts count="23">
    <numFmt numFmtId="164" formatCode="General"/>
    <numFmt numFmtId="165" formatCode="MMMM\ YYYY"/>
    <numFmt numFmtId="166" formatCode="DD/\ MMMM\ YYYY"/>
    <numFmt numFmtId="167" formatCode="DD/MM/YYYY"/>
    <numFmt numFmtId="168" formatCode="0.0%"/>
    <numFmt numFmtId="169" formatCode="#,##0"/>
    <numFmt numFmtId="170" formatCode="0.0"/>
    <numFmt numFmtId="171" formatCode="#,##0&quot;  &quot;"/>
    <numFmt numFmtId="172" formatCode="0"/>
    <numFmt numFmtId="173" formatCode="MMM/\ YY;@"/>
    <numFmt numFmtId="174" formatCode="@"/>
    <numFmt numFmtId="175" formatCode="* 0.0;* \-_ 0.0;\-"/>
    <numFmt numFmtId="176" formatCode="* #,##0;* \-_ #,##0;\-"/>
    <numFmt numFmtId="177" formatCode="* #,##0.0;* \-_ #,##0.0;\-"/>
    <numFmt numFmtId="178" formatCode="@"/>
    <numFmt numFmtId="179" formatCode="#,##0\ "/>
    <numFmt numFmtId="180" formatCode="#,##0.0\ "/>
    <numFmt numFmtId="181" formatCode="#\ ###\ ##0.0\ ;&quot;- &quot;#\ ###\ ##0.0\ ;\-"/>
    <numFmt numFmtId="182" formatCode="#,##0.0"/>
    <numFmt numFmtId="183" formatCode="#,#00"/>
    <numFmt numFmtId="184" formatCode="#\ ###\ ##0.0\ ;&quot;- &quot;#\ ###\ ##0.0\ ;&quot;- &quot;"/>
    <numFmt numFmtId="185" formatCode="MMMM\ YYYY;@"/>
    <numFmt numFmtId="186" formatCode="MMM\ YY"/>
  </numFmts>
  <fonts count="66">
    <font>
      <sz val="11"/>
      <color rgb="FF000000"/>
      <name val="Arial"/>
      <family val="2"/>
      <charset val="1"/>
    </font>
    <font>
      <sz val="10"/>
      <name val="Arial"/>
      <family val="0"/>
    </font>
    <font>
      <sz val="10"/>
      <name val="Arial"/>
      <family val="0"/>
    </font>
    <font>
      <sz val="10"/>
      <name val="Arial"/>
      <family val="0"/>
    </font>
    <font>
      <u val="single"/>
      <sz val="11"/>
      <color rgb="FF0563C1"/>
      <name val="Arial"/>
      <family val="2"/>
      <charset val="1"/>
    </font>
    <font>
      <u val="single"/>
      <sz val="10"/>
      <color rgb="FF0000FF"/>
      <name val="Arial"/>
      <family val="2"/>
      <charset val="1"/>
    </font>
    <font>
      <sz val="10"/>
      <name val="Arial"/>
      <family val="2"/>
      <charset val="1"/>
    </font>
    <font>
      <sz val="11"/>
      <color rgb="FF000000"/>
      <name val="Calibri"/>
      <family val="2"/>
      <charset val="1"/>
    </font>
    <font>
      <sz val="8"/>
      <name val="Tahoma"/>
      <family val="2"/>
      <charset val="1"/>
    </font>
    <font>
      <b val="true"/>
      <sz val="14"/>
      <name val="Arial"/>
      <family val="2"/>
      <charset val="1"/>
    </font>
    <font>
      <b val="true"/>
      <sz val="12"/>
      <name val="Arial"/>
      <family val="2"/>
      <charset val="1"/>
    </font>
    <font>
      <sz val="11"/>
      <color rgb="FFFFFFFF"/>
      <name val="Arial"/>
      <family val="2"/>
    </font>
    <font>
      <b val="true"/>
      <sz val="22"/>
      <color rgb="FFFFFFFF"/>
      <name val="Arial"/>
      <family val="2"/>
    </font>
    <font>
      <sz val="12"/>
      <color rgb="FFFFFFFF"/>
      <name val="Arial"/>
      <family val="2"/>
    </font>
    <font>
      <b val="true"/>
      <i val="true"/>
      <sz val="10"/>
      <color rgb="FFFFFFFF"/>
      <name val="Arial"/>
      <family val="2"/>
      <charset val="1"/>
    </font>
    <font>
      <b val="true"/>
      <sz val="10"/>
      <color rgb="FFFFFFFF"/>
      <name val="Arial"/>
      <family val="2"/>
      <charset val="1"/>
    </font>
    <font>
      <i val="true"/>
      <sz val="10"/>
      <color rgb="FFFFFFFF"/>
      <name val="Arial"/>
      <family val="2"/>
      <charset val="1"/>
    </font>
    <font>
      <b val="true"/>
      <sz val="10"/>
      <name val="Arial"/>
      <family val="2"/>
      <charset val="1"/>
    </font>
    <font>
      <sz val="12"/>
      <name val="Arial"/>
      <family val="2"/>
      <charset val="1"/>
    </font>
    <font>
      <i val="true"/>
      <sz val="10"/>
      <name val="Arial"/>
      <family val="2"/>
      <charset val="1"/>
    </font>
    <font>
      <sz val="10"/>
      <color rgb="FFFF0000"/>
      <name val="Arial"/>
      <family val="2"/>
      <charset val="1"/>
    </font>
    <font>
      <u val="single"/>
      <sz val="8"/>
      <color rgb="FF0000FF"/>
      <name val="Tahoma"/>
      <family val="2"/>
      <charset val="1"/>
    </font>
    <font>
      <sz val="8"/>
      <name val="Arial"/>
      <family val="2"/>
      <charset val="1"/>
    </font>
    <font>
      <sz val="10"/>
      <color rgb="FF000000"/>
      <name val="Arial"/>
      <family val="2"/>
      <charset val="1"/>
    </font>
    <font>
      <sz val="9"/>
      <name val="Arial"/>
      <family val="2"/>
      <charset val="1"/>
    </font>
    <font>
      <b val="true"/>
      <sz val="11"/>
      <name val="Arial"/>
      <family val="2"/>
      <charset val="1"/>
    </font>
    <font>
      <sz val="12"/>
      <color rgb="FFFFFFFF"/>
      <name val="Arial"/>
      <family val="2"/>
      <charset val="1"/>
    </font>
    <font>
      <sz val="8"/>
      <color rgb="FF000000"/>
      <name val="Arial"/>
      <family val="2"/>
      <charset val="1"/>
    </font>
    <font>
      <vertAlign val="superscript"/>
      <sz val="8"/>
      <name val="Arial"/>
      <family val="2"/>
      <charset val="1"/>
    </font>
    <font>
      <sz val="6"/>
      <name val="Arial"/>
      <family val="2"/>
      <charset val="1"/>
    </font>
    <font>
      <b val="true"/>
      <sz val="8"/>
      <name val="Arial"/>
      <family val="2"/>
      <charset val="1"/>
    </font>
    <font>
      <sz val="7"/>
      <name val="Arial"/>
      <family val="2"/>
      <charset val="1"/>
    </font>
    <font>
      <vertAlign val="superscript"/>
      <sz val="7"/>
      <name val="Arial"/>
      <family val="2"/>
      <charset val="1"/>
    </font>
    <font>
      <sz val="8"/>
      <color rgb="FFFFFFFF"/>
      <name val="Arial"/>
      <family val="2"/>
      <charset val="1"/>
    </font>
    <font>
      <sz val="10"/>
      <color rgb="FFFFFFFF"/>
      <name val="Arial"/>
      <family val="2"/>
      <charset val="1"/>
    </font>
    <font>
      <sz val="7"/>
      <color rgb="FFFFFFFF"/>
      <name val="Arial"/>
      <family val="2"/>
      <charset val="1"/>
    </font>
    <font>
      <sz val="8"/>
      <color rgb="FF000000"/>
      <name val="Arial"/>
      <family val="2"/>
    </font>
    <font>
      <sz val="3.5"/>
      <color rgb="FF000000"/>
      <name val="Arial"/>
      <family val="2"/>
    </font>
    <font>
      <sz val="3.25"/>
      <color rgb="FF000000"/>
      <name val="Arial"/>
      <family val="2"/>
    </font>
    <font>
      <sz val="5"/>
      <color rgb="FF000000"/>
      <name val="Arial"/>
      <family val="2"/>
    </font>
    <font>
      <b val="true"/>
      <vertAlign val="superscript"/>
      <sz val="8"/>
      <name val="Arial"/>
      <family val="2"/>
      <charset val="1"/>
    </font>
    <font>
      <b val="true"/>
      <vertAlign val="superscript"/>
      <sz val="10"/>
      <name val="Arial"/>
      <family val="2"/>
      <charset val="1"/>
    </font>
    <font>
      <vertAlign val="superscript"/>
      <sz val="7"/>
      <color rgb="FF000000"/>
      <name val="Arial"/>
      <family val="2"/>
      <charset val="1"/>
    </font>
    <font>
      <sz val="7"/>
      <color rgb="FF000000"/>
      <name val="Arial"/>
      <family val="2"/>
      <charset val="1"/>
    </font>
    <font>
      <sz val="1.5"/>
      <color rgb="FF000000"/>
      <name val="Arial"/>
      <family val="2"/>
    </font>
    <font>
      <sz val="2.25"/>
      <color rgb="FF000000"/>
      <name val="Arial"/>
      <family val="2"/>
    </font>
    <font>
      <sz val="2.75"/>
      <color rgb="FF000000"/>
      <name val="Arial"/>
      <family val="2"/>
    </font>
    <font>
      <sz val="7.35"/>
      <color rgb="FF000000"/>
      <name val="Arial"/>
      <family val="2"/>
    </font>
    <font>
      <sz val="2.5"/>
      <color rgb="FF000000"/>
      <name val="Arial"/>
      <family val="2"/>
    </font>
    <font>
      <sz val="9"/>
      <color rgb="FF000000"/>
      <name val="Arial"/>
      <family val="2"/>
    </font>
    <font>
      <sz val="8.5"/>
      <color rgb="FF000000"/>
      <name val="Arial"/>
      <family val="2"/>
    </font>
    <font>
      <sz val="10"/>
      <color rgb="FF000000"/>
      <name val="Calibri"/>
      <family val="2"/>
      <charset val="1"/>
    </font>
    <font>
      <b val="true"/>
      <sz val="11"/>
      <color rgb="FF000000"/>
      <name val="Arial"/>
      <family val="2"/>
      <charset val="1"/>
    </font>
    <font>
      <b val="true"/>
      <sz val="9"/>
      <color rgb="FF000000"/>
      <name val="Arial"/>
      <family val="2"/>
      <charset val="1"/>
    </font>
    <font>
      <sz val="9"/>
      <color rgb="FF000000"/>
      <name val="Arial"/>
      <family val="2"/>
      <charset val="1"/>
    </font>
    <font>
      <sz val="9"/>
      <color rgb="FFFF0000"/>
      <name val="Arial"/>
      <family val="2"/>
      <charset val="1"/>
    </font>
    <font>
      <b val="true"/>
      <sz val="9"/>
      <name val="Arial"/>
      <family val="2"/>
      <charset val="1"/>
    </font>
    <font>
      <i val="true"/>
      <sz val="9"/>
      <color rgb="FF000000"/>
      <name val="Arial"/>
      <family val="2"/>
      <charset val="1"/>
    </font>
    <font>
      <u val="single"/>
      <sz val="9"/>
      <color rgb="FF0563C1"/>
      <name val="Arial"/>
      <family val="2"/>
      <charset val="1"/>
    </font>
    <font>
      <b val="true"/>
      <sz val="8"/>
      <color rgb="FF000000"/>
      <name val="Arial"/>
      <family val="2"/>
      <charset val="1"/>
    </font>
    <font>
      <u val="single"/>
      <sz val="8"/>
      <color rgb="FF0563C1"/>
      <name val="Arial"/>
      <family val="2"/>
      <charset val="1"/>
    </font>
    <font>
      <sz val="10"/>
      <color rgb="FF000000"/>
      <name val="Times New Roman"/>
      <family val="1"/>
      <charset val="1"/>
    </font>
    <font>
      <u val="single"/>
      <sz val="10"/>
      <color rgb="FF0563C1"/>
      <name val="Arial"/>
      <family val="2"/>
      <charset val="1"/>
    </font>
    <font>
      <u val="single"/>
      <sz val="10"/>
      <name val="Arial"/>
      <family val="2"/>
      <charset val="1"/>
    </font>
    <font>
      <u val="single"/>
      <sz val="10"/>
      <color rgb="FF000000"/>
      <name val="Arial"/>
      <family val="2"/>
      <charset val="1"/>
    </font>
    <font>
      <u val="single"/>
      <sz val="10"/>
      <color rgb="FF0000FF"/>
      <name val="Arial"/>
      <family val="0"/>
    </font>
  </fonts>
  <fills count="9">
    <fill>
      <patternFill patternType="none"/>
    </fill>
    <fill>
      <patternFill patternType="gray125"/>
    </fill>
    <fill>
      <patternFill patternType="solid">
        <fgColor rgb="FFFFFFFF"/>
        <bgColor rgb="FFF2F2F2"/>
      </patternFill>
    </fill>
    <fill>
      <patternFill patternType="solid">
        <fgColor rgb="FFD9D9D9"/>
        <bgColor rgb="FFC0C0C0"/>
      </patternFill>
    </fill>
    <fill>
      <patternFill patternType="solid">
        <fgColor rgb="FFF2F2F2"/>
        <bgColor rgb="FFFFFFFF"/>
      </patternFill>
    </fill>
    <fill>
      <patternFill patternType="solid">
        <fgColor rgb="FF99CCFF"/>
        <bgColor rgb="FFC0C0C0"/>
      </patternFill>
    </fill>
    <fill>
      <patternFill patternType="solid">
        <fgColor rgb="FFCCFFFF"/>
        <bgColor rgb="FFCCFFFF"/>
      </patternFill>
    </fill>
    <fill>
      <patternFill patternType="solid">
        <fgColor rgb="FFCCFFCC"/>
        <bgColor rgb="FFCCFFFF"/>
      </patternFill>
    </fill>
    <fill>
      <patternFill patternType="solid">
        <fgColor rgb="FFC0C0C0"/>
        <bgColor rgb="FFBFBFBF"/>
      </patternFill>
    </fill>
  </fills>
  <borders count="22">
    <border diagonalUp="false" diagonalDown="false">
      <left/>
      <right/>
      <top/>
      <bottom/>
      <diagonal/>
    </border>
    <border diagonalUp="false" diagonalDown="false">
      <left/>
      <right/>
      <top/>
      <bottom style="thin">
        <color rgb="FFFF0000"/>
      </bottom>
      <diagonal/>
    </border>
    <border diagonalUp="false" diagonalDown="false">
      <left style="hair">
        <color rgb="FFC0C0C0"/>
      </left>
      <right style="hair">
        <color rgb="FFC0C0C0"/>
      </right>
      <top style="hair">
        <color rgb="FFC0C0C0"/>
      </top>
      <bottom/>
      <diagonal/>
    </border>
    <border diagonalUp="false" diagonalDown="false">
      <left style="hair">
        <color rgb="FFC0C0C0"/>
      </left>
      <right style="hair">
        <color rgb="FFC0C0C0"/>
      </right>
      <top/>
      <bottom/>
      <diagonal/>
    </border>
    <border diagonalUp="false" diagonalDown="false">
      <left style="hair">
        <color rgb="FFC0C0C0"/>
      </left>
      <right style="hair">
        <color rgb="FFC0C0C0"/>
      </right>
      <top/>
      <bottom style="hair">
        <color rgb="FFC0C0C0"/>
      </bottom>
      <diagonal/>
    </border>
    <border diagonalUp="false" diagonalDown="false">
      <left/>
      <right/>
      <top/>
      <bottom style="hair">
        <color rgb="FFC0C0C0"/>
      </bottom>
      <diagonal/>
    </border>
    <border diagonalUp="false" diagonalDown="false">
      <left style="hair">
        <color rgb="FFC0C0C0"/>
      </left>
      <right/>
      <top style="hair">
        <color rgb="FFC0C0C0"/>
      </top>
      <bottom style="hair">
        <color rgb="FFC0C0C0"/>
      </bottom>
      <diagonal/>
    </border>
    <border diagonalUp="false" diagonalDown="false">
      <left style="hair">
        <color rgb="FFC0C0C0"/>
      </left>
      <right style="hair">
        <color rgb="FFC0C0C0"/>
      </right>
      <top style="hair">
        <color rgb="FFC0C0C0"/>
      </top>
      <bottom style="hair">
        <color rgb="FFC0C0C0"/>
      </bottom>
      <diagonal/>
    </border>
    <border diagonalUp="false" diagonalDown="false">
      <left style="hair">
        <color rgb="FFC0C0C0"/>
      </left>
      <right/>
      <top style="hair">
        <color rgb="FFC0C0C0"/>
      </top>
      <bottom/>
      <diagonal/>
    </border>
    <border diagonalUp="false" diagonalDown="false">
      <left/>
      <right/>
      <top style="hair">
        <color rgb="FFC0C0C0"/>
      </top>
      <bottom/>
      <diagonal/>
    </border>
    <border diagonalUp="false" diagonalDown="false">
      <left/>
      <right style="hair">
        <color rgb="FFC0C0C0"/>
      </right>
      <top style="hair">
        <color rgb="FFC0C0C0"/>
      </top>
      <bottom/>
      <diagonal/>
    </border>
    <border diagonalUp="false" diagonalDown="false">
      <left style="hair">
        <color rgb="FFC0C0C0"/>
      </left>
      <right/>
      <top/>
      <bottom/>
      <diagonal/>
    </border>
    <border diagonalUp="false" diagonalDown="false">
      <left/>
      <right style="hair">
        <color rgb="FFC0C0C0"/>
      </right>
      <top/>
      <bottom/>
      <diagonal/>
    </border>
    <border diagonalUp="false" diagonalDown="false">
      <left style="hair">
        <color rgb="FFC0C0C0"/>
      </left>
      <right/>
      <top/>
      <bottom style="hair">
        <color rgb="FFC0C0C0"/>
      </bottom>
      <diagonal/>
    </border>
    <border diagonalUp="false" diagonalDown="false">
      <left/>
      <right style="hair">
        <color rgb="FFC0C0C0"/>
      </right>
      <top/>
      <bottom style="hair">
        <color rgb="FFC0C0C0"/>
      </bottom>
      <diagonal/>
    </border>
    <border diagonalUp="false" diagonalDown="false">
      <left style="hair">
        <color rgb="FFBFBFBF"/>
      </left>
      <right/>
      <top/>
      <bottom/>
      <diagonal/>
    </border>
    <border diagonalUp="false" diagonalDown="false">
      <left/>
      <right style="hair">
        <color rgb="FFD9D9D9"/>
      </right>
      <top/>
      <bottom/>
      <diagonal/>
    </border>
    <border diagonalUp="false" diagonalDown="false">
      <left/>
      <right/>
      <top style="thin">
        <color rgb="FFFF0000"/>
      </top>
      <bottom/>
      <diagonal/>
    </border>
    <border diagonalUp="false" diagonalDown="false">
      <left style="medium"/>
      <right style="medium"/>
      <top style="medium"/>
      <bottom style="medium"/>
      <diagonal/>
    </border>
    <border diagonalUp="false" diagonalDown="false">
      <left/>
      <right style="medium"/>
      <top style="medium"/>
      <bottom style="medium"/>
      <diagonal/>
    </border>
    <border diagonalUp="false" diagonalDown="false">
      <left style="medium"/>
      <right style="medium"/>
      <top/>
      <bottom style="medium"/>
      <diagonal/>
    </border>
    <border diagonalUp="false" diagonalDown="false">
      <left/>
      <right style="medium"/>
      <top/>
      <bottom style="medium"/>
      <diagonal/>
    </border>
  </borders>
  <cellStyleXfs count="3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21"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bottom" textRotation="0" wrapText="false" indent="0" shrinkToFit="false"/>
      <protection locked="true" hidden="false"/>
    </xf>
  </cellStyleXfs>
  <cellXfs count="468">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32" applyFont="true" applyBorder="true" applyAlignment="false" applyProtection="false">
      <alignment horizontal="general" vertical="bottom" textRotation="0" wrapText="false" indent="0" shrinkToFit="false"/>
      <protection locked="true" hidden="false"/>
    </xf>
    <xf numFmtId="165" fontId="6" fillId="0" borderId="1" xfId="32" applyFont="true" applyBorder="true" applyAlignment="true" applyProtection="false">
      <alignment horizontal="left" vertical="center" textRotation="0" wrapText="false" indent="0" shrinkToFit="false"/>
      <protection locked="true" hidden="false"/>
    </xf>
    <xf numFmtId="165" fontId="6" fillId="0" borderId="1" xfId="32" applyFont="true" applyBorder="true" applyAlignment="true" applyProtection="false">
      <alignment horizontal="center" vertical="center" textRotation="0" wrapText="false" indent="0" shrinkToFit="true"/>
      <protection locked="true" hidden="false"/>
    </xf>
    <xf numFmtId="164" fontId="6" fillId="0" borderId="0" xfId="32" applyFont="true" applyBorder="true" applyAlignment="true" applyProtection="false">
      <alignment horizontal="center" vertical="center" textRotation="0" wrapText="false" indent="0" shrinkToFit="true"/>
      <protection locked="true" hidden="false"/>
    </xf>
    <xf numFmtId="164" fontId="6" fillId="0" borderId="0" xfId="32" applyFont="false" applyBorder="true" applyAlignment="false" applyProtection="false">
      <alignment horizontal="general" vertical="bottom" textRotation="0" wrapText="false" indent="0" shrinkToFit="false"/>
      <protection locked="true" hidden="false"/>
    </xf>
    <xf numFmtId="164" fontId="9" fillId="0" borderId="0" xfId="32" applyFont="true" applyBorder="true" applyAlignment="true" applyProtection="false">
      <alignment horizontal="center" vertical="center" textRotation="0" wrapText="false" indent="0" shrinkToFit="false"/>
      <protection locked="true" hidden="false"/>
    </xf>
    <xf numFmtId="164" fontId="6" fillId="0" borderId="0" xfId="32" applyFont="false" applyBorder="true" applyAlignment="true" applyProtection="false">
      <alignment horizontal="center" vertical="center" textRotation="0" wrapText="false" indent="0" shrinkToFit="false"/>
      <protection locked="true" hidden="false"/>
    </xf>
    <xf numFmtId="164" fontId="6" fillId="0" borderId="2" xfId="32" applyFont="true" applyBorder="true" applyAlignment="false" applyProtection="false">
      <alignment horizontal="general" vertical="bottom" textRotation="0" wrapText="false" indent="0" shrinkToFit="false"/>
      <protection locked="true" hidden="false"/>
    </xf>
    <xf numFmtId="164" fontId="10" fillId="0" borderId="3" xfId="32" applyFont="true" applyBorder="true" applyAlignment="true" applyProtection="false">
      <alignment horizontal="center" vertical="bottom" textRotation="0" wrapText="false" indent="0" shrinkToFit="false"/>
      <protection locked="true" hidden="false"/>
    </xf>
    <xf numFmtId="164" fontId="6" fillId="0" borderId="4" xfId="32" applyFont="true" applyBorder="true" applyAlignment="false" applyProtection="false">
      <alignment horizontal="general" vertical="bottom" textRotation="0" wrapText="false" indent="0" shrinkToFit="false"/>
      <protection locked="true" hidden="false"/>
    </xf>
    <xf numFmtId="164" fontId="0" fillId="0" borderId="0" xfId="31" applyFont="false" applyBorder="false" applyAlignment="false" applyProtection="false">
      <alignment horizontal="general" vertical="bottom" textRotation="0" wrapText="false" indent="0" shrinkToFit="false"/>
      <protection locked="true" hidden="false"/>
    </xf>
    <xf numFmtId="164" fontId="0" fillId="0" borderId="0" xfId="31" applyFont="true" applyBorder="false" applyAlignment="false" applyProtection="false">
      <alignment horizontal="general" vertical="bottom" textRotation="0" wrapText="false" indent="0" shrinkToFit="false"/>
      <protection locked="true" hidden="false"/>
    </xf>
    <xf numFmtId="164" fontId="6" fillId="0" borderId="0" xfId="26" applyFont="true" applyBorder="true" applyAlignment="false" applyProtection="false">
      <alignment horizontal="general" vertical="bottom" textRotation="0" wrapText="false" indent="0" shrinkToFit="false"/>
      <protection locked="true" hidden="false"/>
    </xf>
    <xf numFmtId="164" fontId="6" fillId="0" borderId="1" xfId="26" applyFont="false" applyBorder="true" applyAlignment="false" applyProtection="false">
      <alignment horizontal="general" vertical="bottom" textRotation="0" wrapText="false" indent="0" shrinkToFit="false"/>
      <protection locked="true" hidden="false"/>
    </xf>
    <xf numFmtId="164" fontId="6" fillId="0" borderId="1" xfId="26" applyFont="true" applyBorder="true" applyAlignment="false" applyProtection="false">
      <alignment horizontal="general" vertical="bottom" textRotation="0" wrapText="false" indent="0" shrinkToFit="false"/>
      <protection locked="true" hidden="false"/>
    </xf>
    <xf numFmtId="164" fontId="6" fillId="0" borderId="1" xfId="26" applyFont="true" applyBorder="true" applyAlignment="true" applyProtection="false">
      <alignment horizontal="right" vertical="center" textRotation="0" wrapText="false" indent="0" shrinkToFit="false"/>
      <protection locked="true" hidden="false"/>
    </xf>
    <xf numFmtId="164" fontId="6" fillId="0" borderId="0" xfId="26" applyFont="true" applyBorder="false" applyAlignment="false" applyProtection="false">
      <alignment horizontal="general" vertical="bottom" textRotation="0" wrapText="false" indent="0" shrinkToFit="false"/>
      <protection locked="true" hidden="false"/>
    </xf>
    <xf numFmtId="165" fontId="14" fillId="0" borderId="0" xfId="26" applyFont="true" applyBorder="true" applyAlignment="true" applyProtection="false">
      <alignment horizontal="left" vertical="center" textRotation="0" wrapText="false" indent="0" shrinkToFit="false"/>
      <protection locked="true" hidden="false"/>
    </xf>
    <xf numFmtId="164" fontId="15" fillId="0" borderId="0" xfId="26" applyFont="true" applyBorder="true" applyAlignment="true" applyProtection="false">
      <alignment horizontal="center" vertical="center" textRotation="0" wrapText="false" indent="0" shrinkToFit="true"/>
      <protection locked="true" hidden="false"/>
    </xf>
    <xf numFmtId="165" fontId="14" fillId="0" borderId="0" xfId="26" applyFont="true" applyBorder="true" applyAlignment="true" applyProtection="false">
      <alignment horizontal="center" vertical="center" textRotation="0" wrapText="false" indent="0" shrinkToFit="true"/>
      <protection locked="true" hidden="false"/>
    </xf>
    <xf numFmtId="164" fontId="16" fillId="0" borderId="0" xfId="26" applyFont="true" applyBorder="true" applyAlignment="true" applyProtection="false">
      <alignment horizontal="center" vertical="center" textRotation="0" wrapText="false" indent="0" shrinkToFit="true"/>
      <protection locked="true" hidden="false"/>
    </xf>
    <xf numFmtId="164" fontId="6" fillId="0" borderId="0" xfId="26" applyFont="true" applyBorder="true" applyAlignment="false" applyProtection="false">
      <alignment horizontal="general" vertical="bottom" textRotation="0" wrapText="false" indent="0" shrinkToFit="false"/>
      <protection locked="true" hidden="false"/>
    </xf>
    <xf numFmtId="164" fontId="17" fillId="0" borderId="0" xfId="26" applyFont="true" applyBorder="true" applyAlignment="false" applyProtection="false">
      <alignment horizontal="general" vertical="bottom" textRotation="0" wrapText="false" indent="0" shrinkToFit="false"/>
      <protection locked="true" hidden="false"/>
    </xf>
    <xf numFmtId="164" fontId="10" fillId="0" borderId="0" xfId="35" applyFont="true" applyBorder="true" applyAlignment="true" applyProtection="false">
      <alignment horizontal="left" vertical="bottom" textRotation="0" wrapText="false" indent="0" shrinkToFit="false"/>
      <protection locked="true" hidden="false"/>
    </xf>
    <xf numFmtId="164" fontId="18" fillId="0" borderId="0" xfId="26" applyFont="true" applyBorder="true" applyAlignment="false" applyProtection="false">
      <alignment horizontal="general" vertical="bottom" textRotation="0" wrapText="false" indent="0" shrinkToFit="false"/>
      <protection locked="true" hidden="false"/>
    </xf>
    <xf numFmtId="164" fontId="17" fillId="0" borderId="0" xfId="26" applyFont="true" applyBorder="true" applyAlignment="true" applyProtection="false">
      <alignment horizontal="general" vertical="top" textRotation="0" wrapText="false" indent="0" shrinkToFit="false"/>
      <protection locked="true" hidden="false"/>
    </xf>
    <xf numFmtId="164" fontId="6" fillId="0" borderId="0" xfId="26" applyFont="true" applyBorder="true" applyAlignment="true" applyProtection="false">
      <alignment horizontal="general" vertical="top" textRotation="0" wrapText="false" indent="0" shrinkToFit="false"/>
      <protection locked="true" hidden="false"/>
    </xf>
    <xf numFmtId="164" fontId="6" fillId="0" borderId="0" xfId="26" applyFont="true" applyBorder="true" applyAlignment="true" applyProtection="false">
      <alignment horizontal="left" vertical="bottom" textRotation="0" wrapText="true" indent="0" shrinkToFit="false"/>
      <protection locked="true" hidden="false"/>
    </xf>
    <xf numFmtId="165" fontId="6" fillId="0" borderId="0" xfId="26" applyFont="true" applyBorder="true" applyAlignment="true" applyProtection="false">
      <alignment horizontal="left" vertical="top" textRotation="0" wrapText="true" indent="0" shrinkToFit="false"/>
      <protection locked="true" hidden="false"/>
    </xf>
    <xf numFmtId="165" fontId="6" fillId="0" borderId="0" xfId="26" applyFont="true" applyBorder="true" applyAlignment="true" applyProtection="false">
      <alignment horizontal="left" vertical="bottom" textRotation="0" wrapText="true" indent="0" shrinkToFit="false"/>
      <protection locked="true" hidden="false"/>
    </xf>
    <xf numFmtId="164" fontId="19" fillId="0" borderId="0" xfId="26" applyFont="true" applyBorder="true" applyAlignment="true" applyProtection="false">
      <alignment horizontal="left" vertical="bottom" textRotation="0" wrapText="true" indent="0" shrinkToFit="false"/>
      <protection locked="true" hidden="false"/>
    </xf>
    <xf numFmtId="166" fontId="6" fillId="0" borderId="0" xfId="26" applyFont="true" applyBorder="true" applyAlignment="true" applyProtection="false">
      <alignment horizontal="left" vertical="top" textRotation="0" wrapText="true" indent="0" shrinkToFit="false"/>
      <protection locked="true" hidden="false"/>
    </xf>
    <xf numFmtId="164" fontId="6" fillId="0" borderId="0" xfId="26" applyFont="true" applyBorder="true" applyAlignment="true" applyProtection="false">
      <alignment horizontal="general" vertical="bottom" textRotation="0" wrapText="false" indent="0" shrinkToFit="false"/>
      <protection locked="true" hidden="false"/>
    </xf>
    <xf numFmtId="166" fontId="6" fillId="0" borderId="0" xfId="26" applyFont="true" applyBorder="true" applyAlignment="true" applyProtection="false">
      <alignment horizontal="left" vertical="bottom" textRotation="0" wrapText="true" indent="0" shrinkToFit="false"/>
      <protection locked="true" hidden="false"/>
    </xf>
    <xf numFmtId="167" fontId="6" fillId="0" borderId="0" xfId="26" applyFont="true" applyBorder="true" applyAlignment="true" applyProtection="false">
      <alignment horizontal="left" vertical="bottom" textRotation="0" wrapText="true" indent="0" shrinkToFit="false"/>
      <protection locked="true" hidden="false"/>
    </xf>
    <xf numFmtId="164" fontId="17" fillId="0" borderId="0" xfId="26" applyFont="true" applyBorder="true" applyAlignment="true" applyProtection="false">
      <alignment horizontal="left" vertical="bottom" textRotation="0" wrapText="true" indent="0" shrinkToFit="false"/>
      <protection locked="true" hidden="false"/>
    </xf>
    <xf numFmtId="164" fontId="6" fillId="0" borderId="0" xfId="26" applyFont="true" applyBorder="true" applyAlignment="true" applyProtection="false">
      <alignment horizontal="general" vertical="bottom" textRotation="0" wrapText="true" indent="0" shrinkToFit="false"/>
      <protection locked="true" hidden="false"/>
    </xf>
    <xf numFmtId="164" fontId="6" fillId="0" borderId="0" xfId="26" applyFont="true" applyBorder="true" applyAlignment="true" applyProtection="false">
      <alignment horizontal="general" vertical="top" textRotation="0" wrapText="true" indent="0" shrinkToFit="false"/>
      <protection locked="true" hidden="false"/>
    </xf>
    <xf numFmtId="164" fontId="20" fillId="2" borderId="0" xfId="26" applyFont="true" applyBorder="true" applyAlignment="false" applyProtection="false">
      <alignment horizontal="general" vertical="bottom" textRotation="0" wrapText="false" indent="0" shrinkToFit="false"/>
      <protection locked="true" hidden="false"/>
    </xf>
    <xf numFmtId="164" fontId="5" fillId="0" borderId="0" xfId="20" applyFont="true" applyBorder="true" applyAlignment="true" applyProtection="true">
      <alignment horizontal="general" vertical="top" textRotation="0" wrapText="true" indent="0" shrinkToFit="false"/>
      <protection locked="true" hidden="false"/>
    </xf>
    <xf numFmtId="164" fontId="20" fillId="0" borderId="0" xfId="26" applyFont="true" applyBorder="true" applyAlignment="true" applyProtection="false">
      <alignment horizontal="general" vertical="bottom" textRotation="0" wrapText="true" indent="0" shrinkToFit="false"/>
      <protection locked="true" hidden="false"/>
    </xf>
    <xf numFmtId="164" fontId="20" fillId="2" borderId="0" xfId="26" applyFont="true" applyBorder="false" applyAlignment="false" applyProtection="false">
      <alignment horizontal="general" vertical="bottom" textRotation="0" wrapText="false" indent="0" shrinkToFit="false"/>
      <protection locked="true" hidden="false"/>
    </xf>
    <xf numFmtId="164" fontId="22" fillId="0" borderId="0" xfId="26" applyFont="true" applyBorder="true" applyAlignment="true" applyProtection="false">
      <alignment horizontal="general" vertical="bottom" textRotation="0" wrapText="false" indent="0" shrinkToFit="false"/>
      <protection locked="true" hidden="false"/>
    </xf>
    <xf numFmtId="164" fontId="22" fillId="0" borderId="0" xfId="26" applyFont="true" applyBorder="true" applyAlignment="true" applyProtection="false">
      <alignment horizontal="general" vertical="bottom" textRotation="0" wrapText="false" indent="0" shrinkToFit="false"/>
      <protection locked="true" hidden="false"/>
    </xf>
    <xf numFmtId="164" fontId="6" fillId="0" borderId="0" xfId="26" applyFont="true" applyBorder="true" applyAlignment="true" applyProtection="false">
      <alignment horizontal="left" vertical="top" textRotation="0" wrapText="false" indent="0" shrinkToFit="false"/>
      <protection locked="true" hidden="false"/>
    </xf>
    <xf numFmtId="164" fontId="23" fillId="0" borderId="0" xfId="26" applyFont="true" applyBorder="true" applyAlignment="true" applyProtection="false">
      <alignment horizontal="general" vertical="bottom" textRotation="0" wrapText="true" indent="0" shrinkToFit="false"/>
      <protection locked="true" hidden="false"/>
    </xf>
    <xf numFmtId="164" fontId="20" fillId="0" borderId="0" xfId="26" applyFont="true" applyBorder="false" applyAlignment="false" applyProtection="false">
      <alignment horizontal="general" vertical="bottom" textRotation="0" wrapText="false" indent="0" shrinkToFit="false"/>
      <protection locked="true" hidden="false"/>
    </xf>
    <xf numFmtId="164" fontId="5" fillId="0" borderId="0" xfId="23" applyFont="true" applyBorder="true" applyAlignment="true" applyProtection="true">
      <alignment horizontal="left" vertical="top" textRotation="0" wrapText="true" indent="0" shrinkToFit="false"/>
      <protection locked="true" hidden="false"/>
    </xf>
    <xf numFmtId="164" fontId="6" fillId="0" borderId="0" xfId="35" applyFont="true" applyBorder="true" applyAlignment="true" applyProtection="false">
      <alignment horizontal="left" vertical="bottom" textRotation="0" wrapText="false" indent="0" shrinkToFit="false"/>
      <protection locked="true" hidden="false"/>
    </xf>
    <xf numFmtId="164" fontId="5" fillId="0" borderId="0" xfId="23" applyFont="true" applyBorder="true" applyAlignment="true" applyProtection="true">
      <alignment horizontal="left" vertical="bottom" textRotation="0" wrapText="true" indent="0" shrinkToFit="false"/>
      <protection locked="true" hidden="false"/>
    </xf>
    <xf numFmtId="164" fontId="6" fillId="0" borderId="0" xfId="26" applyFont="true" applyBorder="true" applyAlignment="true" applyProtection="false">
      <alignment horizontal="left" vertical="top" textRotation="0" wrapText="true" indent="0" shrinkToFit="false"/>
      <protection locked="true" hidden="false"/>
    </xf>
    <xf numFmtId="164" fontId="17" fillId="0" borderId="0" xfId="26" applyFont="true" applyBorder="true" applyAlignment="true" applyProtection="false">
      <alignment horizontal="general" vertical="top" textRotation="0" wrapText="false" indent="0" shrinkToFit="false"/>
      <protection locked="true" hidden="false"/>
    </xf>
    <xf numFmtId="164" fontId="6" fillId="0" borderId="0" xfId="26" applyFont="true" applyBorder="true" applyAlignment="true" applyProtection="false">
      <alignment horizontal="general" vertical="top" textRotation="0" wrapText="true" indent="0" shrinkToFit="false"/>
      <protection locked="true" hidden="false"/>
    </xf>
    <xf numFmtId="164" fontId="6" fillId="0" borderId="0" xfId="26" applyFont="true" applyBorder="true" applyAlignment="true" applyProtection="false">
      <alignment horizontal="left" vertical="top" textRotation="0" wrapText="true" indent="0" shrinkToFit="false"/>
      <protection locked="true" hidden="false"/>
    </xf>
    <xf numFmtId="164" fontId="6" fillId="0" borderId="0" xfId="26" applyFont="true" applyBorder="true" applyAlignment="true" applyProtection="false">
      <alignment horizontal="left" vertical="top" textRotation="0" wrapText="false" indent="0" shrinkToFit="false"/>
      <protection locked="true" hidden="false"/>
    </xf>
    <xf numFmtId="164" fontId="6" fillId="0" borderId="0" xfId="26" applyFont="true" applyBorder="true" applyAlignment="true" applyProtection="false">
      <alignment horizontal="general" vertical="top" textRotation="0" wrapText="false" indent="0" shrinkToFit="false"/>
      <protection locked="true" hidden="false"/>
    </xf>
    <xf numFmtId="164" fontId="23" fillId="0" borderId="0" xfId="26" applyFont="true" applyBorder="true" applyAlignment="true" applyProtection="false">
      <alignment horizontal="general" vertical="top" textRotation="0" wrapText="false" indent="0" shrinkToFit="false"/>
      <protection locked="true" hidden="false"/>
    </xf>
    <xf numFmtId="164" fontId="23" fillId="0" borderId="0" xfId="26" applyFont="true" applyBorder="true" applyAlignment="true" applyProtection="false">
      <alignment horizontal="general" vertical="bottom" textRotation="0" wrapText="false" indent="0" shrinkToFit="false"/>
      <protection locked="true" hidden="false"/>
    </xf>
    <xf numFmtId="164" fontId="6" fillId="0" borderId="0" xfId="26" applyFont="true" applyBorder="true" applyAlignment="true" applyProtection="false">
      <alignment horizontal="left" vertical="bottom" textRotation="0" wrapText="true" indent="0" shrinkToFit="false"/>
      <protection locked="true" hidden="false"/>
    </xf>
    <xf numFmtId="164" fontId="6" fillId="0" borderId="0" xfId="26" applyFont="true" applyBorder="true" applyAlignment="true" applyProtection="false">
      <alignment horizontal="general" vertical="bottom" textRotation="0" wrapText="false" indent="0" shrinkToFit="false"/>
      <protection locked="true" hidden="false"/>
    </xf>
    <xf numFmtId="164" fontId="24" fillId="0" borderId="0" xfId="26" applyFont="true" applyBorder="true" applyAlignment="true" applyProtection="false">
      <alignment horizontal="left" vertical="bottom" textRotation="0" wrapText="false" indent="0" shrinkToFit="false"/>
      <protection locked="true" hidden="false"/>
    </xf>
    <xf numFmtId="164" fontId="24" fillId="0" borderId="0" xfId="26" applyFont="true" applyBorder="true" applyAlignment="true" applyProtection="false">
      <alignment horizontal="right" vertical="bottom" textRotation="0" wrapText="false" indent="0" shrinkToFit="false"/>
      <protection locked="true" hidden="false"/>
    </xf>
    <xf numFmtId="165" fontId="6" fillId="0" borderId="1" xfId="26" applyFont="true" applyBorder="true" applyAlignment="true" applyProtection="false">
      <alignment horizontal="left" vertical="center" textRotation="0" wrapText="false" indent="0" shrinkToFit="false"/>
      <protection locked="true" hidden="false"/>
    </xf>
    <xf numFmtId="165" fontId="6" fillId="0" borderId="1" xfId="26" applyFont="true" applyBorder="true" applyAlignment="true" applyProtection="false">
      <alignment horizontal="center" vertical="center" textRotation="0" wrapText="false" indent="0" shrinkToFit="true"/>
      <protection locked="true" hidden="false"/>
    </xf>
    <xf numFmtId="164" fontId="6" fillId="0" borderId="1" xfId="26" applyFont="true" applyBorder="true" applyAlignment="true" applyProtection="false">
      <alignment horizontal="center" vertical="center" textRotation="0" wrapText="false" indent="0" shrinkToFit="true"/>
      <protection locked="true" hidden="false"/>
    </xf>
    <xf numFmtId="164" fontId="6" fillId="0" borderId="0" xfId="26" applyFont="false" applyBorder="true" applyAlignment="false" applyProtection="false">
      <alignment horizontal="general" vertical="bottom" textRotation="0" wrapText="false" indent="0" shrinkToFit="false"/>
      <protection locked="true" hidden="false"/>
    </xf>
    <xf numFmtId="164" fontId="9" fillId="0" borderId="0" xfId="26" applyFont="true" applyBorder="true" applyAlignment="true" applyProtection="false">
      <alignment horizontal="center" vertical="center" textRotation="0" wrapText="false" indent="0" shrinkToFit="false"/>
      <protection locked="true" hidden="false"/>
    </xf>
    <xf numFmtId="164" fontId="6" fillId="0" borderId="0" xfId="26" applyFont="false" applyBorder="true" applyAlignment="true" applyProtection="false">
      <alignment horizontal="center" vertical="center" textRotation="0" wrapText="false" indent="0" shrinkToFit="false"/>
      <protection locked="true" hidden="false"/>
    </xf>
    <xf numFmtId="164" fontId="24" fillId="0" borderId="0" xfId="35" applyFont="true" applyBorder="true" applyAlignment="true" applyProtection="false">
      <alignment horizontal="left" vertical="bottom" textRotation="0" wrapText="false" indent="0" shrinkToFit="false"/>
      <protection locked="true" hidden="false"/>
    </xf>
    <xf numFmtId="164" fontId="24" fillId="0" borderId="0" xfId="35" applyFont="true" applyBorder="false" applyAlignment="true" applyProtection="false">
      <alignment horizontal="left" vertical="bottom" textRotation="0" wrapText="false" indent="0" shrinkToFit="false"/>
      <protection locked="true" hidden="false"/>
    </xf>
    <xf numFmtId="164" fontId="24" fillId="0" borderId="0" xfId="35" applyFont="true" applyBorder="true" applyAlignment="true" applyProtection="false">
      <alignment horizontal="right" vertical="bottom" textRotation="0" wrapText="false" indent="0" shrinkToFit="false"/>
      <protection locked="true" hidden="false"/>
    </xf>
    <xf numFmtId="164" fontId="10" fillId="0" borderId="0" xfId="35" applyFont="true" applyBorder="false" applyAlignment="true" applyProtection="false">
      <alignment horizontal="general" vertical="bottom" textRotation="0" wrapText="false" indent="0" shrinkToFit="false"/>
      <protection locked="true" hidden="false"/>
    </xf>
    <xf numFmtId="164" fontId="10" fillId="0" borderId="0" xfId="35" applyFont="true" applyBorder="false" applyAlignment="true" applyProtection="false">
      <alignment horizontal="right" vertical="bottom" textRotation="0" wrapText="false" indent="0" shrinkToFit="false"/>
      <protection locked="true" hidden="false"/>
    </xf>
    <xf numFmtId="164" fontId="17" fillId="0" borderId="0" xfId="33" applyFont="true" applyBorder="false" applyAlignment="true" applyProtection="false">
      <alignment horizontal="left" vertical="bottom" textRotation="0" wrapText="false" indent="0" shrinkToFit="false"/>
      <protection locked="true" hidden="false"/>
    </xf>
    <xf numFmtId="164" fontId="22" fillId="0" borderId="0" xfId="26" applyFont="true" applyBorder="true" applyAlignment="true" applyProtection="false">
      <alignment horizontal="left" vertical="bottom" textRotation="0" wrapText="false" indent="0" shrinkToFit="false"/>
      <protection locked="true" hidden="false"/>
    </xf>
    <xf numFmtId="164" fontId="25" fillId="0" borderId="0" xfId="33" applyFont="true" applyBorder="false" applyAlignment="true" applyProtection="false">
      <alignment horizontal="left" vertical="bottom" textRotation="0" wrapText="false" indent="0" shrinkToFit="false"/>
      <protection locked="true" hidden="false"/>
    </xf>
    <xf numFmtId="164" fontId="25" fillId="0" borderId="0" xfId="33" applyFont="true" applyBorder="false" applyAlignment="true" applyProtection="false">
      <alignment horizontal="right" vertical="bottom" textRotation="0" wrapText="false" indent="0" shrinkToFit="false"/>
      <protection locked="true" hidden="false"/>
    </xf>
    <xf numFmtId="164" fontId="6" fillId="0" borderId="0" xfId="33" applyFont="true" applyBorder="false" applyAlignment="true" applyProtection="false">
      <alignment horizontal="left" vertical="bottom" textRotation="0" wrapText="false" indent="0" shrinkToFit="false"/>
      <protection locked="true" hidden="false"/>
    </xf>
    <xf numFmtId="164" fontId="6" fillId="0" borderId="0" xfId="26" applyFont="true" applyBorder="true" applyAlignment="true" applyProtection="false">
      <alignment horizontal="left" vertical="bottom" textRotation="0" wrapText="false" indent="0" shrinkToFit="false"/>
      <protection locked="true" hidden="false"/>
    </xf>
    <xf numFmtId="164" fontId="17" fillId="0" borderId="0" xfId="33" applyFont="true" applyBorder="false" applyAlignment="true" applyProtection="false">
      <alignment horizontal="right" vertical="bottom" textRotation="0" wrapText="false" indent="0" shrinkToFit="false"/>
      <protection locked="true" hidden="false"/>
    </xf>
    <xf numFmtId="164" fontId="6" fillId="0" borderId="0" xfId="33" applyFont="true" applyBorder="false" applyAlignment="true" applyProtection="false">
      <alignment horizontal="general" vertical="bottom" textRotation="0" wrapText="false" indent="0" shrinkToFit="false"/>
      <protection locked="true" hidden="false"/>
    </xf>
    <xf numFmtId="164" fontId="6" fillId="0" borderId="0" xfId="33" applyFont="true" applyBorder="false" applyAlignment="true" applyProtection="false">
      <alignment horizontal="right" vertical="bottom" textRotation="0" wrapText="false" indent="0" shrinkToFit="false"/>
      <protection locked="true" hidden="false"/>
    </xf>
    <xf numFmtId="164" fontId="6" fillId="0" borderId="0" xfId="26" applyFont="true" applyBorder="true" applyAlignment="true" applyProtection="false">
      <alignment horizontal="right" vertical="bottom" textRotation="0" wrapText="false" indent="0" shrinkToFit="false"/>
      <protection locked="true" hidden="false"/>
    </xf>
    <xf numFmtId="164" fontId="17" fillId="0" borderId="0" xfId="26" applyFont="true" applyBorder="true" applyAlignment="true" applyProtection="false">
      <alignment horizontal="left" vertical="bottom" textRotation="0" wrapText="false" indent="0" shrinkToFit="false"/>
      <protection locked="true" hidden="false"/>
    </xf>
    <xf numFmtId="164" fontId="5" fillId="0" borderId="0" xfId="20" applyFont="true" applyBorder="true" applyAlignment="true" applyProtection="true">
      <alignment horizontal="right" vertical="bottom" textRotation="0" wrapText="false" indent="0" shrinkToFit="false"/>
      <protection locked="true" hidden="false"/>
    </xf>
    <xf numFmtId="164" fontId="22" fillId="0" borderId="0" xfId="33" applyFont="true" applyBorder="false" applyAlignment="false" applyProtection="false">
      <alignment horizontal="general" vertical="bottom" textRotation="0" wrapText="false" indent="0" shrinkToFit="false"/>
      <protection locked="true" hidden="false"/>
    </xf>
    <xf numFmtId="168" fontId="22" fillId="0" borderId="0" xfId="33" applyFont="true" applyBorder="false" applyAlignment="false" applyProtection="false">
      <alignment horizontal="general" vertical="bottom" textRotation="0" wrapText="false" indent="0" shrinkToFit="false"/>
      <protection locked="true" hidden="false"/>
    </xf>
    <xf numFmtId="169" fontId="22" fillId="0" borderId="0" xfId="33" applyFont="true" applyBorder="false" applyAlignment="false" applyProtection="false">
      <alignment horizontal="general" vertical="bottom" textRotation="0" wrapText="false" indent="0" shrinkToFit="false"/>
      <protection locked="true" hidden="false"/>
    </xf>
    <xf numFmtId="170" fontId="22" fillId="0" borderId="0" xfId="33" applyFont="true" applyBorder="false" applyAlignment="false" applyProtection="false">
      <alignment horizontal="general" vertical="bottom" textRotation="0" wrapText="false" indent="0" shrinkToFit="false"/>
      <protection locked="true" hidden="false"/>
    </xf>
    <xf numFmtId="171" fontId="17" fillId="0" borderId="0" xfId="26" applyFont="true" applyBorder="true" applyAlignment="true" applyProtection="false">
      <alignment horizontal="left" vertical="center" textRotation="0" wrapText="false" indent="0" shrinkToFit="false"/>
      <protection locked="true" hidden="false"/>
    </xf>
    <xf numFmtId="171" fontId="22" fillId="0" borderId="0" xfId="26" applyFont="true" applyBorder="true" applyAlignment="true" applyProtection="false">
      <alignment horizontal="left" vertical="center" textRotation="0" wrapText="false" indent="0" shrinkToFit="false"/>
      <protection locked="true" hidden="false"/>
    </xf>
    <xf numFmtId="165" fontId="22" fillId="0" borderId="0" xfId="26" applyFont="true" applyBorder="true" applyAlignment="true" applyProtection="false">
      <alignment horizontal="left" vertical="center" textRotation="0" wrapText="true" indent="0" shrinkToFit="false"/>
      <protection locked="true" hidden="false"/>
    </xf>
    <xf numFmtId="164" fontId="26" fillId="0" borderId="0" xfId="26" applyFont="true" applyBorder="true" applyAlignment="true" applyProtection="false">
      <alignment horizontal="left" vertical="center" textRotation="0" wrapText="false" indent="0" shrinkToFit="false"/>
      <protection locked="true" hidden="false"/>
    </xf>
    <xf numFmtId="164" fontId="27" fillId="0" borderId="5" xfId="26" applyFont="true" applyBorder="true" applyAlignment="true" applyProtection="false">
      <alignment horizontal="left" vertical="bottom" textRotation="0" wrapText="true" indent="0" shrinkToFit="false"/>
      <protection locked="true" hidden="false"/>
    </xf>
    <xf numFmtId="172" fontId="22" fillId="0" borderId="6" xfId="33" applyFont="true" applyBorder="true" applyAlignment="true" applyProtection="false">
      <alignment horizontal="center" vertical="center" textRotation="0" wrapText="false" indent="0" shrinkToFit="false"/>
      <protection locked="true" hidden="false"/>
    </xf>
    <xf numFmtId="172" fontId="22" fillId="0" borderId="7" xfId="33" applyFont="true" applyBorder="true" applyAlignment="true" applyProtection="false">
      <alignment horizontal="center" vertical="center" textRotation="0" wrapText="true" indent="0" shrinkToFit="false"/>
      <protection locked="true" hidden="false"/>
    </xf>
    <xf numFmtId="164" fontId="22" fillId="0" borderId="7" xfId="26" applyFont="true" applyBorder="true" applyAlignment="true" applyProtection="false">
      <alignment horizontal="center" vertical="center" textRotation="0" wrapText="false" indent="0" shrinkToFit="false"/>
      <protection locked="true" hidden="false"/>
    </xf>
    <xf numFmtId="164" fontId="22" fillId="0" borderId="0" xfId="26" applyFont="true" applyBorder="true" applyAlignment="false" applyProtection="false">
      <alignment horizontal="general" vertical="bottom" textRotation="0" wrapText="false" indent="0" shrinkToFit="false"/>
      <protection locked="true" hidden="false"/>
    </xf>
    <xf numFmtId="173" fontId="22" fillId="0" borderId="7" xfId="26" applyFont="true" applyBorder="true" applyAlignment="true" applyProtection="false">
      <alignment horizontal="center" vertical="center" textRotation="0" wrapText="true" indent="0" shrinkToFit="false"/>
      <protection locked="true" hidden="false"/>
    </xf>
    <xf numFmtId="169" fontId="22" fillId="0" borderId="7" xfId="33" applyFont="true" applyBorder="true" applyAlignment="true" applyProtection="false">
      <alignment horizontal="center" vertical="center" textRotation="0" wrapText="false" indent="0" shrinkToFit="false"/>
      <protection locked="true" hidden="false"/>
    </xf>
    <xf numFmtId="170" fontId="22" fillId="0" borderId="7" xfId="33" applyFont="true" applyBorder="true" applyAlignment="true" applyProtection="false">
      <alignment horizontal="center" vertical="center" textRotation="0" wrapText="false" indent="0" shrinkToFit="false"/>
      <protection locked="true" hidden="false"/>
    </xf>
    <xf numFmtId="172" fontId="29" fillId="0" borderId="7" xfId="33" applyFont="true" applyBorder="true" applyAlignment="true" applyProtection="false">
      <alignment horizontal="center" vertical="center" textRotation="0" wrapText="false" indent="0" shrinkToFit="false"/>
      <protection locked="true" hidden="false"/>
    </xf>
    <xf numFmtId="164" fontId="29" fillId="0" borderId="0" xfId="33" applyFont="true" applyBorder="false" applyAlignment="false" applyProtection="false">
      <alignment horizontal="general" vertical="bottom" textRotation="0" wrapText="false" indent="0" shrinkToFit="false"/>
      <protection locked="true" hidden="false"/>
    </xf>
    <xf numFmtId="172" fontId="30" fillId="0" borderId="8" xfId="33" applyFont="true" applyBorder="true" applyAlignment="true" applyProtection="false">
      <alignment horizontal="left" vertical="bottom" textRotation="0" wrapText="false" indent="0" shrinkToFit="false"/>
      <protection locked="true" hidden="false"/>
    </xf>
    <xf numFmtId="172" fontId="30" fillId="0" borderId="0" xfId="33" applyFont="true" applyBorder="true" applyAlignment="true" applyProtection="false">
      <alignment horizontal="center" vertical="bottom" textRotation="0" wrapText="false" indent="0" shrinkToFit="false"/>
      <protection locked="true" hidden="false"/>
    </xf>
    <xf numFmtId="172" fontId="30" fillId="0" borderId="3" xfId="33" applyFont="true" applyBorder="true" applyAlignment="true" applyProtection="false">
      <alignment horizontal="center" vertical="bottom" textRotation="0" wrapText="false" indent="0" shrinkToFit="false"/>
      <protection locked="true" hidden="false"/>
    </xf>
    <xf numFmtId="169" fontId="22" fillId="0" borderId="8" xfId="33" applyFont="true" applyBorder="true" applyAlignment="true" applyProtection="false">
      <alignment horizontal="center" vertical="bottom" textRotation="0" wrapText="false" indent="0" shrinkToFit="false"/>
      <protection locked="true" hidden="false"/>
    </xf>
    <xf numFmtId="169" fontId="22" fillId="0" borderId="9" xfId="33" applyFont="true" applyBorder="true" applyAlignment="true" applyProtection="false">
      <alignment horizontal="center" vertical="bottom" textRotation="0" wrapText="false" indent="0" shrinkToFit="false"/>
      <protection locked="true" hidden="false"/>
    </xf>
    <xf numFmtId="169" fontId="22" fillId="0" borderId="10" xfId="33" applyFont="true" applyBorder="true" applyAlignment="true" applyProtection="false">
      <alignment horizontal="center" vertical="bottom" textRotation="0" wrapText="false" indent="0" shrinkToFit="false"/>
      <protection locked="true" hidden="false"/>
    </xf>
    <xf numFmtId="172" fontId="22" fillId="0" borderId="8" xfId="33" applyFont="true" applyBorder="true" applyAlignment="true" applyProtection="false">
      <alignment horizontal="center" vertical="bottom" textRotation="0" wrapText="false" indent="0" shrinkToFit="false"/>
      <protection locked="true" hidden="false"/>
    </xf>
    <xf numFmtId="172" fontId="22" fillId="0" borderId="10" xfId="33" applyFont="true" applyBorder="true" applyAlignment="true" applyProtection="false">
      <alignment horizontal="center" vertical="bottom" textRotation="0" wrapText="false" indent="0" shrinkToFit="false"/>
      <protection locked="true" hidden="false"/>
    </xf>
    <xf numFmtId="164" fontId="22" fillId="0" borderId="0" xfId="33" applyFont="true" applyBorder="false" applyAlignment="true" applyProtection="false">
      <alignment horizontal="general" vertical="bottom" textRotation="0" wrapText="false" indent="0" shrinkToFit="false"/>
      <protection locked="true" hidden="false"/>
    </xf>
    <xf numFmtId="174" fontId="30" fillId="0" borderId="11" xfId="33" applyFont="true" applyBorder="true" applyAlignment="true" applyProtection="false">
      <alignment horizontal="general" vertical="bottom" textRotation="0" wrapText="false" indent="0" shrinkToFit="false"/>
      <protection locked="true" hidden="false"/>
    </xf>
    <xf numFmtId="164" fontId="30" fillId="0" borderId="0" xfId="33" applyFont="true" applyBorder="true" applyAlignment="true" applyProtection="false">
      <alignment horizontal="general" vertical="bottom" textRotation="0" wrapText="false" indent="0" shrinkToFit="false"/>
      <protection locked="true" hidden="false"/>
    </xf>
    <xf numFmtId="175" fontId="22" fillId="0" borderId="3" xfId="33" applyFont="true" applyBorder="true" applyAlignment="true" applyProtection="false">
      <alignment horizontal="right" vertical="bottom" textRotation="0" wrapText="false" indent="0" shrinkToFit="false"/>
      <protection locked="true" hidden="false"/>
    </xf>
    <xf numFmtId="176" fontId="22" fillId="0" borderId="0" xfId="33" applyFont="true" applyBorder="true" applyAlignment="true" applyProtection="false">
      <alignment horizontal="right" vertical="bottom" textRotation="0" wrapText="false" indent="0" shrinkToFit="false"/>
      <protection locked="true" hidden="false"/>
    </xf>
    <xf numFmtId="176" fontId="22" fillId="0" borderId="11" xfId="33" applyFont="true" applyBorder="true" applyAlignment="true" applyProtection="false">
      <alignment horizontal="right" vertical="bottom" textRotation="0" wrapText="false" indent="0" shrinkToFit="false"/>
      <protection locked="true" hidden="false"/>
    </xf>
    <xf numFmtId="177" fontId="22" fillId="0" borderId="12" xfId="33" applyFont="true" applyBorder="true" applyAlignment="true" applyProtection="false">
      <alignment horizontal="right" vertical="bottom" textRotation="0" wrapText="false" indent="0" shrinkToFit="false"/>
      <protection locked="true" hidden="false"/>
    </xf>
    <xf numFmtId="164" fontId="22" fillId="0" borderId="0" xfId="33" applyFont="true" applyBorder="false" applyAlignment="true" applyProtection="false">
      <alignment horizontal="general" vertical="bottom" textRotation="0" wrapText="true" indent="0" shrinkToFit="false"/>
      <protection locked="true" hidden="false"/>
    </xf>
    <xf numFmtId="174" fontId="22" fillId="0" borderId="11" xfId="33" applyFont="true" applyBorder="true" applyAlignment="true" applyProtection="false">
      <alignment horizontal="general" vertical="bottom" textRotation="0" wrapText="false" indent="0" shrinkToFit="false"/>
      <protection locked="true" hidden="false"/>
    </xf>
    <xf numFmtId="174" fontId="22" fillId="0" borderId="0" xfId="33" applyFont="true" applyBorder="true" applyAlignment="true" applyProtection="false">
      <alignment horizontal="general" vertical="bottom" textRotation="0" wrapText="false" indent="0" shrinkToFit="false"/>
      <protection locked="true" hidden="false"/>
    </xf>
    <xf numFmtId="178" fontId="22" fillId="0" borderId="11" xfId="33" applyFont="true" applyBorder="true" applyAlignment="true" applyProtection="false">
      <alignment horizontal="general" vertical="bottom" textRotation="0" wrapText="false" indent="0" shrinkToFit="false"/>
      <protection locked="true" hidden="false"/>
    </xf>
    <xf numFmtId="164" fontId="22" fillId="0" borderId="0" xfId="26" applyFont="true" applyBorder="true" applyAlignment="true" applyProtection="false">
      <alignment horizontal="left" vertical="bottom" textRotation="0" wrapText="false" indent="0" shrinkToFit="false"/>
      <protection locked="true" hidden="false"/>
    </xf>
    <xf numFmtId="168" fontId="22" fillId="0" borderId="0" xfId="33" applyFont="true" applyBorder="true" applyAlignment="true" applyProtection="false">
      <alignment horizontal="general" vertical="bottom" textRotation="0" wrapText="false" indent="0" shrinkToFit="false"/>
      <protection locked="true" hidden="false"/>
    </xf>
    <xf numFmtId="178" fontId="22" fillId="0" borderId="13" xfId="33" applyFont="true" applyBorder="true" applyAlignment="true" applyProtection="false">
      <alignment horizontal="general" vertical="bottom" textRotation="0" wrapText="false" indent="0" shrinkToFit="false"/>
      <protection locked="true" hidden="false"/>
    </xf>
    <xf numFmtId="174" fontId="22" fillId="0" borderId="5" xfId="33" applyFont="true" applyBorder="true" applyAlignment="true" applyProtection="false">
      <alignment horizontal="general" vertical="bottom" textRotation="0" wrapText="false" indent="0" shrinkToFit="false"/>
      <protection locked="true" hidden="false"/>
    </xf>
    <xf numFmtId="175" fontId="22" fillId="0" borderId="4" xfId="33" applyFont="true" applyBorder="true" applyAlignment="true" applyProtection="false">
      <alignment horizontal="right" vertical="bottom" textRotation="0" wrapText="false" indent="0" shrinkToFit="false"/>
      <protection locked="true" hidden="false"/>
    </xf>
    <xf numFmtId="172" fontId="30" fillId="0" borderId="11" xfId="33" applyFont="true" applyBorder="true" applyAlignment="true" applyProtection="false">
      <alignment horizontal="left" vertical="bottom" textRotation="0" wrapText="false" indent="0" shrinkToFit="false"/>
      <protection locked="true" hidden="false"/>
    </xf>
    <xf numFmtId="172" fontId="30" fillId="0" borderId="3" xfId="33" applyFont="true" applyBorder="true" applyAlignment="true" applyProtection="false">
      <alignment horizontal="right" vertical="bottom" textRotation="0" wrapText="false" indent="0" shrinkToFit="false"/>
      <protection locked="true" hidden="false"/>
    </xf>
    <xf numFmtId="169" fontId="22" fillId="0" borderId="8" xfId="33" applyFont="true" applyBorder="true" applyAlignment="true" applyProtection="false">
      <alignment horizontal="right" vertical="bottom" textRotation="0" wrapText="false" indent="0" shrinkToFit="false"/>
      <protection locked="true" hidden="false"/>
    </xf>
    <xf numFmtId="169" fontId="22" fillId="0" borderId="9" xfId="33" applyFont="true" applyBorder="true" applyAlignment="true" applyProtection="false">
      <alignment horizontal="right" vertical="bottom" textRotation="0" wrapText="false" indent="0" shrinkToFit="false"/>
      <protection locked="true" hidden="false"/>
    </xf>
    <xf numFmtId="169" fontId="22" fillId="0" borderId="10" xfId="33" applyFont="true" applyBorder="true" applyAlignment="true" applyProtection="false">
      <alignment horizontal="right" vertical="bottom" textRotation="0" wrapText="false" indent="0" shrinkToFit="false"/>
      <protection locked="true" hidden="false"/>
    </xf>
    <xf numFmtId="172" fontId="22" fillId="0" borderId="8" xfId="33" applyFont="true" applyBorder="true" applyAlignment="true" applyProtection="false">
      <alignment horizontal="right" vertical="bottom" textRotation="0" wrapText="false" indent="0" shrinkToFit="false"/>
      <protection locked="true" hidden="false"/>
    </xf>
    <xf numFmtId="172" fontId="22" fillId="0" borderId="10" xfId="33" applyFont="true" applyBorder="true" applyAlignment="true" applyProtection="false">
      <alignment horizontal="right" vertical="bottom" textRotation="0" wrapText="false" indent="0" shrinkToFit="false"/>
      <protection locked="true" hidden="false"/>
    </xf>
    <xf numFmtId="172" fontId="22" fillId="0" borderId="3" xfId="33" applyFont="true" applyBorder="true" applyAlignment="true" applyProtection="false">
      <alignment horizontal="right" vertical="bottom" textRotation="0" wrapText="false" indent="0" shrinkToFit="false"/>
      <protection locked="true" hidden="false"/>
    </xf>
    <xf numFmtId="169" fontId="22" fillId="0" borderId="11" xfId="33" applyFont="true" applyBorder="true" applyAlignment="true" applyProtection="false">
      <alignment horizontal="right" vertical="bottom" textRotation="0" wrapText="false" indent="0" shrinkToFit="false"/>
      <protection locked="true" hidden="false"/>
    </xf>
    <xf numFmtId="169" fontId="22" fillId="0" borderId="0" xfId="33" applyFont="true" applyBorder="true" applyAlignment="true" applyProtection="false">
      <alignment horizontal="right" vertical="bottom" textRotation="0" wrapText="false" indent="0" shrinkToFit="false"/>
      <protection locked="true" hidden="false"/>
    </xf>
    <xf numFmtId="169" fontId="22" fillId="0" borderId="12" xfId="33" applyFont="true" applyBorder="true" applyAlignment="true" applyProtection="false">
      <alignment horizontal="right" vertical="bottom" textRotation="0" wrapText="false" indent="0" shrinkToFit="false"/>
      <protection locked="true" hidden="false"/>
    </xf>
    <xf numFmtId="179" fontId="22" fillId="0" borderId="11" xfId="33" applyFont="true" applyBorder="true" applyAlignment="true" applyProtection="false">
      <alignment horizontal="right" vertical="bottom" textRotation="0" wrapText="false" indent="0" shrinkToFit="false"/>
      <protection locked="true" hidden="false"/>
    </xf>
    <xf numFmtId="180" fontId="22" fillId="0" borderId="12" xfId="33" applyFont="true" applyBorder="true" applyAlignment="true" applyProtection="false">
      <alignment horizontal="right" vertical="bottom" textRotation="0" wrapText="false" indent="0" shrinkToFit="false"/>
      <protection locked="true" hidden="false"/>
    </xf>
    <xf numFmtId="176" fontId="22" fillId="0" borderId="11" xfId="33" applyFont="true" applyBorder="true" applyAlignment="true" applyProtection="false">
      <alignment horizontal="right" vertical="bottom" textRotation="0" wrapText="true" indent="0" shrinkToFit="false"/>
      <protection locked="true" hidden="false"/>
    </xf>
    <xf numFmtId="176" fontId="22" fillId="0" borderId="12" xfId="33" applyFont="true" applyBorder="true" applyAlignment="true" applyProtection="false">
      <alignment horizontal="right" vertical="bottom" textRotation="0" wrapText="false" indent="0" shrinkToFit="false"/>
      <protection locked="true" hidden="false"/>
    </xf>
    <xf numFmtId="170" fontId="30" fillId="0" borderId="3" xfId="33" applyFont="true" applyBorder="true" applyAlignment="true" applyProtection="false">
      <alignment horizontal="right" vertical="bottom" textRotation="0" wrapText="false" indent="0" shrinkToFit="false"/>
      <protection locked="true" hidden="false"/>
    </xf>
    <xf numFmtId="174" fontId="22" fillId="0" borderId="13" xfId="33" applyFont="true" applyBorder="true" applyAlignment="true" applyProtection="false">
      <alignment horizontal="general" vertical="bottom" textRotation="0" wrapText="false" indent="0" shrinkToFit="false"/>
      <protection locked="true" hidden="false"/>
    </xf>
    <xf numFmtId="176" fontId="22" fillId="0" borderId="13" xfId="33" applyFont="true" applyBorder="true" applyAlignment="true" applyProtection="false">
      <alignment horizontal="right" vertical="bottom" textRotation="0" wrapText="false" indent="0" shrinkToFit="false"/>
      <protection locked="true" hidden="false"/>
    </xf>
    <xf numFmtId="176" fontId="22" fillId="0" borderId="5" xfId="33" applyFont="true" applyBorder="true" applyAlignment="true" applyProtection="false">
      <alignment horizontal="right" vertical="bottom" textRotation="0" wrapText="false" indent="0" shrinkToFit="false"/>
      <protection locked="true" hidden="false"/>
    </xf>
    <xf numFmtId="176" fontId="22" fillId="0" borderId="14" xfId="33" applyFont="true" applyBorder="true" applyAlignment="true" applyProtection="false">
      <alignment horizontal="right" vertical="bottom" textRotation="0" wrapText="false" indent="0" shrinkToFit="false"/>
      <protection locked="true" hidden="false"/>
    </xf>
    <xf numFmtId="177" fontId="22" fillId="0" borderId="14" xfId="33" applyFont="true" applyBorder="true" applyAlignment="true" applyProtection="false">
      <alignment horizontal="right" vertical="bottom" textRotation="0" wrapText="false" indent="0" shrinkToFit="false"/>
      <protection locked="true" hidden="false"/>
    </xf>
    <xf numFmtId="178" fontId="31" fillId="0" borderId="0" xfId="33" applyFont="true" applyBorder="true" applyAlignment="false" applyProtection="false">
      <alignment horizontal="general" vertical="bottom" textRotation="0" wrapText="false" indent="0" shrinkToFit="false"/>
      <protection locked="true" hidden="false"/>
    </xf>
    <xf numFmtId="169" fontId="31" fillId="0" borderId="0" xfId="33" applyFont="true" applyBorder="true" applyAlignment="false" applyProtection="false">
      <alignment horizontal="general" vertical="bottom" textRotation="0" wrapText="false" indent="0" shrinkToFit="false"/>
      <protection locked="true" hidden="false"/>
    </xf>
    <xf numFmtId="169" fontId="31" fillId="0" borderId="0" xfId="33" applyFont="true" applyBorder="true" applyAlignment="true" applyProtection="false">
      <alignment horizontal="right" vertical="bottom" textRotation="0" wrapText="false" indent="0" shrinkToFit="false"/>
      <protection locked="true" hidden="false"/>
    </xf>
    <xf numFmtId="170" fontId="31" fillId="0" borderId="0" xfId="33" applyFont="true" applyBorder="true" applyAlignment="true" applyProtection="false">
      <alignment horizontal="right" vertical="top" textRotation="0" wrapText="false" indent="0" shrinkToFit="false"/>
      <protection locked="true" hidden="false"/>
    </xf>
    <xf numFmtId="164" fontId="31" fillId="0" borderId="0" xfId="33" applyFont="true" applyBorder="false" applyAlignment="false" applyProtection="false">
      <alignment horizontal="general" vertical="bottom" textRotation="0" wrapText="false" indent="0" shrinkToFit="false"/>
      <protection locked="true" hidden="false"/>
    </xf>
    <xf numFmtId="174" fontId="32" fillId="0" borderId="0" xfId="33" applyFont="true" applyBorder="true" applyAlignment="true" applyProtection="false">
      <alignment horizontal="general" vertical="center" textRotation="0" wrapText="false" indent="0" shrinkToFit="false"/>
      <protection locked="true" hidden="false"/>
    </xf>
    <xf numFmtId="164" fontId="29" fillId="0" borderId="0" xfId="33" applyFont="true" applyBorder="false" applyAlignment="true" applyProtection="false">
      <alignment horizontal="general" vertical="center" textRotation="0" wrapText="false" indent="0" shrinkToFit="false"/>
      <protection locked="true" hidden="false"/>
    </xf>
    <xf numFmtId="164" fontId="29" fillId="0" borderId="0" xfId="33" applyFont="true" applyBorder="false" applyAlignment="true" applyProtection="false">
      <alignment horizontal="general" vertical="center" textRotation="0" wrapText="true" indent="0" shrinkToFit="false"/>
      <protection locked="true" hidden="false"/>
    </xf>
    <xf numFmtId="174" fontId="32" fillId="0" borderId="0" xfId="33" applyFont="true" applyBorder="true" applyAlignment="true" applyProtection="false">
      <alignment horizontal="left" vertical="center" textRotation="0" wrapText="true" indent="0" shrinkToFit="false"/>
      <protection locked="true" hidden="false"/>
    </xf>
    <xf numFmtId="164" fontId="33" fillId="2" borderId="0" xfId="33" applyFont="true" applyBorder="false" applyAlignment="false" applyProtection="false">
      <alignment horizontal="general" vertical="bottom" textRotation="0" wrapText="false" indent="0" shrinkToFit="false"/>
      <protection locked="true" hidden="false"/>
    </xf>
    <xf numFmtId="164" fontId="33" fillId="0" borderId="0" xfId="33" applyFont="true" applyBorder="false" applyAlignment="false" applyProtection="false">
      <alignment horizontal="general" vertical="bottom" textRotation="0" wrapText="false" indent="0" shrinkToFit="false"/>
      <protection locked="true" hidden="false"/>
    </xf>
    <xf numFmtId="164" fontId="34" fillId="2" borderId="0" xfId="26" applyFont="true" applyBorder="true" applyAlignment="false" applyProtection="false">
      <alignment horizontal="general" vertical="bottom" textRotation="0" wrapText="false" indent="0" shrinkToFit="false"/>
      <protection locked="true" hidden="false"/>
    </xf>
    <xf numFmtId="164" fontId="34" fillId="0" borderId="0" xfId="26" applyFont="true" applyBorder="true" applyAlignment="false" applyProtection="false">
      <alignment horizontal="general" vertical="bottom" textRotation="0" wrapText="false" indent="0" shrinkToFit="false"/>
      <protection locked="true" hidden="false"/>
    </xf>
    <xf numFmtId="164" fontId="26" fillId="2" borderId="0" xfId="26" applyFont="true" applyBorder="true" applyAlignment="false" applyProtection="false">
      <alignment horizontal="general" vertical="bottom" textRotation="0" wrapText="false" indent="0" shrinkToFit="false"/>
      <protection locked="true" hidden="false"/>
    </xf>
    <xf numFmtId="164" fontId="26" fillId="0" borderId="0" xfId="26" applyFont="true" applyBorder="true" applyAlignment="false" applyProtection="false">
      <alignment horizontal="general" vertical="bottom" textRotation="0" wrapText="false" indent="0" shrinkToFit="false"/>
      <protection locked="true" hidden="false"/>
    </xf>
    <xf numFmtId="164" fontId="26" fillId="0" borderId="0" xfId="26" applyFont="true" applyBorder="true" applyAlignment="true" applyProtection="false">
      <alignment horizontal="center" vertical="bottom" textRotation="0" wrapText="false" indent="0" shrinkToFit="false"/>
      <protection locked="true" hidden="false"/>
    </xf>
    <xf numFmtId="171" fontId="17" fillId="0" borderId="0" xfId="26" applyFont="true" applyBorder="true" applyAlignment="true" applyProtection="false">
      <alignment horizontal="left" vertical="bottom" textRotation="0" wrapText="false" indent="0" shrinkToFit="false"/>
      <protection locked="true" hidden="false"/>
    </xf>
    <xf numFmtId="164" fontId="26" fillId="2" borderId="0" xfId="26" applyFont="true" applyBorder="true" applyAlignment="true" applyProtection="false">
      <alignment horizontal="general" vertical="bottom" textRotation="0" wrapText="false" indent="0" shrinkToFit="false"/>
      <protection locked="true" hidden="false"/>
    </xf>
    <xf numFmtId="164" fontId="26" fillId="0" borderId="0" xfId="26" applyFont="true" applyBorder="true" applyAlignment="true" applyProtection="false">
      <alignment horizontal="general" vertical="bottom" textRotation="0" wrapText="false" indent="0" shrinkToFit="false"/>
      <protection locked="true" hidden="false"/>
    </xf>
    <xf numFmtId="164" fontId="18" fillId="0" borderId="0" xfId="26" applyFont="true" applyBorder="true" applyAlignment="true" applyProtection="false">
      <alignment horizontal="general" vertical="bottom" textRotation="0" wrapText="false" indent="0" shrinkToFit="false"/>
      <protection locked="true" hidden="false"/>
    </xf>
    <xf numFmtId="165" fontId="22" fillId="0" borderId="0" xfId="26" applyFont="true" applyBorder="true" applyAlignment="true" applyProtection="false">
      <alignment horizontal="left" vertical="bottom" textRotation="0" wrapText="true" indent="0" shrinkToFit="false"/>
      <protection locked="true" hidden="false"/>
    </xf>
    <xf numFmtId="165" fontId="22" fillId="0" borderId="0" xfId="26" applyFont="true" applyBorder="true" applyAlignment="true" applyProtection="false">
      <alignment horizontal="center" vertical="bottom" textRotation="0" wrapText="false" indent="0" shrinkToFit="false"/>
      <protection locked="true" hidden="false"/>
    </xf>
    <xf numFmtId="164" fontId="18" fillId="0" borderId="5" xfId="26" applyFont="true" applyBorder="true" applyAlignment="false" applyProtection="false">
      <alignment horizontal="general" vertical="bottom" textRotation="0" wrapText="false" indent="0" shrinkToFit="false"/>
      <protection locked="true" hidden="false"/>
    </xf>
    <xf numFmtId="164" fontId="22" fillId="0" borderId="5" xfId="26" applyFont="true" applyBorder="true" applyAlignment="false" applyProtection="false">
      <alignment horizontal="general" vertical="bottom" textRotation="0" wrapText="false" indent="0" shrinkToFit="false"/>
      <protection locked="true" hidden="false"/>
    </xf>
    <xf numFmtId="171" fontId="22" fillId="0" borderId="5" xfId="26" applyFont="true" applyBorder="true" applyAlignment="true" applyProtection="false">
      <alignment horizontal="general" vertical="center" textRotation="0" wrapText="false" indent="0" shrinkToFit="false"/>
      <protection locked="true" hidden="false"/>
    </xf>
    <xf numFmtId="165" fontId="22" fillId="0" borderId="5" xfId="26" applyFont="true" applyBorder="true" applyAlignment="true" applyProtection="false">
      <alignment horizontal="center" vertical="top" textRotation="0" wrapText="false" indent="0" shrinkToFit="false"/>
      <protection locked="true" hidden="false"/>
    </xf>
    <xf numFmtId="171" fontId="17" fillId="0" borderId="8" xfId="26" applyFont="true" applyBorder="true" applyAlignment="true" applyProtection="false">
      <alignment horizontal="left" vertical="center" textRotation="0" wrapText="false" indent="0" shrinkToFit="false"/>
      <protection locked="true" hidden="false"/>
    </xf>
    <xf numFmtId="171" fontId="17" fillId="0" borderId="9" xfId="26" applyFont="true" applyBorder="true" applyAlignment="true" applyProtection="false">
      <alignment horizontal="left" vertical="center" textRotation="0" wrapText="false" indent="0" shrinkToFit="false"/>
      <protection locked="true" hidden="false"/>
    </xf>
    <xf numFmtId="171" fontId="17" fillId="0" borderId="10" xfId="26" applyFont="true" applyBorder="true" applyAlignment="true" applyProtection="false">
      <alignment horizontal="left" vertical="center" textRotation="0" wrapText="false" indent="0" shrinkToFit="false"/>
      <protection locked="true" hidden="false"/>
    </xf>
    <xf numFmtId="171" fontId="22" fillId="0" borderId="11" xfId="26" applyFont="true" applyBorder="true" applyAlignment="true" applyProtection="false">
      <alignment horizontal="general" vertical="center" textRotation="0" wrapText="false" indent="0" shrinkToFit="false"/>
      <protection locked="true" hidden="false"/>
    </xf>
    <xf numFmtId="171" fontId="22" fillId="0" borderId="0" xfId="26" applyFont="true" applyBorder="true" applyAlignment="true" applyProtection="false">
      <alignment horizontal="general" vertical="center" textRotation="0" wrapText="false" indent="0" shrinkToFit="false"/>
      <protection locked="true" hidden="false"/>
    </xf>
    <xf numFmtId="171" fontId="22" fillId="0" borderId="12" xfId="26" applyFont="true" applyBorder="true" applyAlignment="true" applyProtection="false">
      <alignment horizontal="general" vertical="center" textRotation="0" wrapText="false" indent="0" shrinkToFit="false"/>
      <protection locked="true" hidden="false"/>
    </xf>
    <xf numFmtId="164" fontId="18" fillId="0" borderId="0" xfId="26" applyFont="true" applyBorder="true" applyAlignment="true" applyProtection="false">
      <alignment horizontal="general" vertical="center" textRotation="0" wrapText="false" indent="0" shrinkToFit="false"/>
      <protection locked="true" hidden="false"/>
    </xf>
    <xf numFmtId="170" fontId="22" fillId="0" borderId="5" xfId="33" applyFont="true" applyBorder="true" applyAlignment="true" applyProtection="false">
      <alignment horizontal="general" vertical="bottom" textRotation="0" wrapText="false" indent="0" shrinkToFit="false"/>
      <protection locked="true" hidden="false"/>
    </xf>
    <xf numFmtId="179" fontId="22" fillId="0" borderId="5" xfId="33" applyFont="true" applyBorder="true" applyAlignment="true" applyProtection="false">
      <alignment horizontal="general" vertical="bottom" textRotation="0" wrapText="false" indent="0" shrinkToFit="false"/>
      <protection locked="true" hidden="false"/>
    </xf>
    <xf numFmtId="179" fontId="22" fillId="0" borderId="14" xfId="33" applyFont="true" applyBorder="true" applyAlignment="true" applyProtection="false">
      <alignment horizontal="general" vertical="bottom" textRotation="0" wrapText="false" indent="0" shrinkToFit="false"/>
      <protection locked="true" hidden="false"/>
    </xf>
    <xf numFmtId="180" fontId="22" fillId="0" borderId="0" xfId="33" applyFont="true" applyBorder="true" applyAlignment="true" applyProtection="false">
      <alignment horizontal="general" vertical="bottom" textRotation="0" wrapText="false" indent="0" shrinkToFit="false"/>
      <protection locked="true" hidden="false"/>
    </xf>
    <xf numFmtId="164" fontId="22" fillId="0" borderId="0" xfId="33" applyFont="true" applyBorder="true" applyAlignment="true" applyProtection="false">
      <alignment horizontal="general" vertical="bottom" textRotation="0" wrapText="false" indent="0" shrinkToFit="false"/>
      <protection locked="true" hidden="false"/>
    </xf>
    <xf numFmtId="170" fontId="22" fillId="0" borderId="0" xfId="33" applyFont="true" applyBorder="true" applyAlignment="true" applyProtection="false">
      <alignment horizontal="general" vertical="bottom" textRotation="0" wrapText="false" indent="0" shrinkToFit="false"/>
      <protection locked="true" hidden="false"/>
    </xf>
    <xf numFmtId="179" fontId="22" fillId="0" borderId="0" xfId="33" applyFont="true" applyBorder="true" applyAlignment="true" applyProtection="false">
      <alignment horizontal="general" vertical="bottom" textRotation="0" wrapText="false" indent="0" shrinkToFit="false"/>
      <protection locked="true" hidden="false"/>
    </xf>
    <xf numFmtId="179" fontId="22" fillId="0" borderId="12" xfId="33" applyFont="true" applyBorder="true" applyAlignment="true" applyProtection="false">
      <alignment horizontal="general" vertical="bottom" textRotation="0" wrapText="false" indent="0" shrinkToFit="false"/>
      <protection locked="true" hidden="false"/>
    </xf>
    <xf numFmtId="180" fontId="33" fillId="2" borderId="0" xfId="33" applyFont="true" applyBorder="true" applyAlignment="true" applyProtection="false">
      <alignment horizontal="general" vertical="bottom" textRotation="0" wrapText="false" indent="0" shrinkToFit="false"/>
      <protection locked="true" hidden="false"/>
    </xf>
    <xf numFmtId="164" fontId="33" fillId="0" borderId="0" xfId="33" applyFont="true" applyBorder="true" applyAlignment="true" applyProtection="false">
      <alignment horizontal="general" vertical="bottom" textRotation="0" wrapText="false" indent="0" shrinkToFit="false"/>
      <protection locked="true" hidden="false"/>
    </xf>
    <xf numFmtId="171" fontId="22" fillId="0" borderId="3" xfId="26" applyFont="true" applyBorder="true" applyAlignment="true" applyProtection="false">
      <alignment horizontal="left" vertical="center" textRotation="0" wrapText="false" indent="0" shrinkToFit="false"/>
      <protection locked="true" hidden="false"/>
    </xf>
    <xf numFmtId="164" fontId="34" fillId="2" borderId="0" xfId="26" applyFont="true" applyBorder="false" applyAlignment="false" applyProtection="false">
      <alignment horizontal="general" vertical="bottom" textRotation="0" wrapText="false" indent="0" shrinkToFit="false"/>
      <protection locked="true" hidden="false"/>
    </xf>
    <xf numFmtId="164" fontId="30" fillId="0" borderId="11" xfId="26" applyFont="true" applyBorder="true" applyAlignment="true" applyProtection="false">
      <alignment horizontal="left" vertical="center" textRotation="0" wrapText="true" indent="0" shrinkToFit="false"/>
      <protection locked="true" hidden="false"/>
    </xf>
    <xf numFmtId="172" fontId="22" fillId="0" borderId="0" xfId="26" applyFont="true" applyBorder="true" applyAlignment="true" applyProtection="false">
      <alignment horizontal="right" vertical="center" textRotation="0" wrapText="false" indent="0" shrinkToFit="false"/>
      <protection locked="true" hidden="false"/>
    </xf>
    <xf numFmtId="179" fontId="22" fillId="0" borderId="0" xfId="33" applyFont="true" applyBorder="true" applyAlignment="true" applyProtection="false">
      <alignment horizontal="general" vertical="center" textRotation="0" wrapText="false" indent="0" shrinkToFit="false"/>
      <protection locked="true" hidden="false"/>
    </xf>
    <xf numFmtId="179" fontId="22" fillId="0" borderId="12" xfId="33" applyFont="true" applyBorder="true" applyAlignment="true" applyProtection="false">
      <alignment horizontal="general" vertical="center" textRotation="0" wrapText="false" indent="0" shrinkToFit="false"/>
      <protection locked="true" hidden="false"/>
    </xf>
    <xf numFmtId="164" fontId="22" fillId="0" borderId="0" xfId="33" applyFont="true" applyBorder="false" applyAlignment="true" applyProtection="false">
      <alignment horizontal="general" vertical="center" textRotation="0" wrapText="false" indent="0" shrinkToFit="false"/>
      <protection locked="true" hidden="false"/>
    </xf>
    <xf numFmtId="164" fontId="22" fillId="0" borderId="11" xfId="26" applyFont="true" applyBorder="true" applyAlignment="true" applyProtection="false">
      <alignment horizontal="left" vertical="center" textRotation="0" wrapText="true" indent="0" shrinkToFit="false"/>
      <protection locked="true" hidden="false"/>
    </xf>
    <xf numFmtId="174" fontId="22" fillId="0" borderId="0" xfId="33" applyFont="true" applyBorder="true" applyAlignment="true" applyProtection="false">
      <alignment horizontal="left" vertical="center" textRotation="0" wrapText="true" indent="0" shrinkToFit="false"/>
      <protection locked="true" hidden="false"/>
    </xf>
    <xf numFmtId="181" fontId="22" fillId="0" borderId="0" xfId="26" applyFont="true" applyBorder="true" applyAlignment="true" applyProtection="false">
      <alignment horizontal="right" vertical="center" textRotation="0" wrapText="true" indent="0" shrinkToFit="false"/>
      <protection locked="true" hidden="false"/>
    </xf>
    <xf numFmtId="179" fontId="22" fillId="0" borderId="0" xfId="33" applyFont="true" applyBorder="true" applyAlignment="true" applyProtection="false">
      <alignment horizontal="general" vertical="center" textRotation="0" wrapText="true" indent="0" shrinkToFit="false"/>
      <protection locked="true" hidden="false"/>
    </xf>
    <xf numFmtId="179" fontId="22" fillId="0" borderId="12" xfId="33" applyFont="true" applyBorder="true" applyAlignment="true" applyProtection="false">
      <alignment horizontal="general" vertical="center" textRotation="0" wrapText="true" indent="0" shrinkToFit="false"/>
      <protection locked="true" hidden="false"/>
    </xf>
    <xf numFmtId="164" fontId="22" fillId="0" borderId="0" xfId="33" applyFont="true" applyBorder="false" applyAlignment="true" applyProtection="false">
      <alignment horizontal="general" vertical="center" textRotation="0" wrapText="true" indent="0" shrinkToFit="false"/>
      <protection locked="true" hidden="false"/>
    </xf>
    <xf numFmtId="168" fontId="22" fillId="0" borderId="0" xfId="33" applyFont="true" applyBorder="true" applyAlignment="true" applyProtection="false">
      <alignment horizontal="left" vertical="center" textRotation="0" wrapText="true" indent="0" shrinkToFit="false"/>
      <protection locked="true" hidden="false"/>
    </xf>
    <xf numFmtId="164" fontId="31" fillId="0" borderId="0" xfId="33" applyFont="true" applyBorder="false" applyAlignment="true" applyProtection="false">
      <alignment horizontal="general" vertical="center" textRotation="0" wrapText="true" indent="0" shrinkToFit="false"/>
      <protection locked="true" hidden="false"/>
    </xf>
    <xf numFmtId="164" fontId="22" fillId="0" borderId="11" xfId="26" applyFont="true" applyBorder="true" applyAlignment="true" applyProtection="false">
      <alignment horizontal="left" vertical="center" textRotation="0" wrapText="false" indent="0" shrinkToFit="false"/>
      <protection locked="true" hidden="false"/>
    </xf>
    <xf numFmtId="168" fontId="22" fillId="0" borderId="0" xfId="33" applyFont="true" applyBorder="true" applyAlignment="true" applyProtection="false">
      <alignment horizontal="left" vertical="center" textRotation="0" wrapText="false" indent="0" shrinkToFit="false"/>
      <protection locked="true" hidden="false"/>
    </xf>
    <xf numFmtId="176" fontId="22" fillId="0" borderId="0" xfId="26" applyFont="true" applyBorder="true" applyAlignment="true" applyProtection="false">
      <alignment horizontal="left" vertical="center" textRotation="0" wrapText="true" indent="0" shrinkToFit="false"/>
      <protection locked="true" hidden="false"/>
    </xf>
    <xf numFmtId="176" fontId="22" fillId="0" borderId="0" xfId="26" applyFont="true" applyBorder="true" applyAlignment="true" applyProtection="false">
      <alignment horizontal="left" vertical="center" textRotation="0" wrapText="false" indent="0" shrinkToFit="false"/>
      <protection locked="true" hidden="false"/>
    </xf>
    <xf numFmtId="164" fontId="30" fillId="0" borderId="11" xfId="26" applyFont="true" applyBorder="true" applyAlignment="true" applyProtection="false">
      <alignment horizontal="general" vertical="center" textRotation="0" wrapText="false" indent="0" shrinkToFit="false"/>
      <protection locked="true" hidden="false"/>
    </xf>
    <xf numFmtId="174" fontId="22" fillId="0" borderId="0" xfId="33" applyFont="true" applyBorder="true" applyAlignment="true" applyProtection="false">
      <alignment horizontal="general" vertical="center" textRotation="0" wrapText="false" indent="0" shrinkToFit="false"/>
      <protection locked="true" hidden="false"/>
    </xf>
    <xf numFmtId="168" fontId="22" fillId="0" borderId="11" xfId="33" applyFont="true" applyBorder="true" applyAlignment="true" applyProtection="false">
      <alignment horizontal="general" vertical="center" textRotation="0" wrapText="true" indent="0" shrinkToFit="false"/>
      <protection locked="true" hidden="false"/>
    </xf>
    <xf numFmtId="168" fontId="22" fillId="0" borderId="0" xfId="33" applyFont="true" applyBorder="true" applyAlignment="true" applyProtection="false">
      <alignment horizontal="general" vertical="center" textRotation="0" wrapText="true" indent="0" shrinkToFit="false"/>
      <protection locked="true" hidden="false"/>
    </xf>
    <xf numFmtId="164" fontId="22" fillId="0" borderId="13" xfId="33" applyFont="true" applyBorder="true" applyAlignment="false" applyProtection="false">
      <alignment horizontal="general" vertical="bottom" textRotation="0" wrapText="false" indent="0" shrinkToFit="false"/>
      <protection locked="true" hidden="false"/>
    </xf>
    <xf numFmtId="164" fontId="22" fillId="0" borderId="5" xfId="33" applyFont="true" applyBorder="true" applyAlignment="false" applyProtection="false">
      <alignment horizontal="general" vertical="bottom" textRotation="0" wrapText="false" indent="0" shrinkToFit="false"/>
      <protection locked="true" hidden="false"/>
    </xf>
    <xf numFmtId="168" fontId="22" fillId="0" borderId="5" xfId="33" applyFont="true" applyBorder="true" applyAlignment="false" applyProtection="false">
      <alignment horizontal="general" vertical="bottom" textRotation="0" wrapText="false" indent="0" shrinkToFit="false"/>
      <protection locked="true" hidden="false"/>
    </xf>
    <xf numFmtId="169" fontId="22" fillId="0" borderId="5" xfId="33" applyFont="true" applyBorder="true" applyAlignment="false" applyProtection="false">
      <alignment horizontal="general" vertical="bottom" textRotation="0" wrapText="false" indent="0" shrinkToFit="false"/>
      <protection locked="true" hidden="false"/>
    </xf>
    <xf numFmtId="169" fontId="22" fillId="0" borderId="14" xfId="33" applyFont="true" applyBorder="true" applyAlignment="false" applyProtection="false">
      <alignment horizontal="general" vertical="bottom" textRotation="0" wrapText="false" indent="0" shrinkToFit="false"/>
      <protection locked="true" hidden="false"/>
    </xf>
    <xf numFmtId="174" fontId="31" fillId="0" borderId="0" xfId="33" applyFont="true" applyBorder="true" applyAlignment="false" applyProtection="false">
      <alignment horizontal="general" vertical="bottom" textRotation="0" wrapText="false" indent="0" shrinkToFit="false"/>
      <protection locked="true" hidden="false"/>
    </xf>
    <xf numFmtId="168" fontId="31" fillId="0" borderId="0" xfId="33" applyFont="true" applyBorder="false" applyAlignment="false" applyProtection="false">
      <alignment horizontal="general" vertical="bottom" textRotation="0" wrapText="false" indent="0" shrinkToFit="false"/>
      <protection locked="true" hidden="false"/>
    </xf>
    <xf numFmtId="169" fontId="31" fillId="0" borderId="0" xfId="33" applyFont="true" applyBorder="false" applyAlignment="false" applyProtection="false">
      <alignment horizontal="general" vertical="bottom" textRotation="0" wrapText="false" indent="0" shrinkToFit="false"/>
      <protection locked="true" hidden="false"/>
    </xf>
    <xf numFmtId="170" fontId="31" fillId="0" borderId="0" xfId="33" applyFont="true" applyBorder="true" applyAlignment="true" applyProtection="false">
      <alignment horizontal="right" vertical="bottom" textRotation="0" wrapText="false" indent="0" shrinkToFit="false"/>
      <protection locked="true" hidden="false"/>
    </xf>
    <xf numFmtId="164" fontId="35" fillId="2" borderId="0" xfId="33" applyFont="true" applyBorder="false" applyAlignment="false" applyProtection="false">
      <alignment horizontal="general" vertical="bottom" textRotation="0" wrapText="false" indent="0" shrinkToFit="false"/>
      <protection locked="true" hidden="false"/>
    </xf>
    <xf numFmtId="164" fontId="35" fillId="0" borderId="0" xfId="33" applyFont="true" applyBorder="false" applyAlignment="false" applyProtection="false">
      <alignment horizontal="general" vertical="bottom" textRotation="0" wrapText="false" indent="0" shrinkToFit="false"/>
      <protection locked="true" hidden="false"/>
    </xf>
    <xf numFmtId="164" fontId="31" fillId="0" borderId="0" xfId="33" applyFont="true" applyBorder="true" applyAlignment="true" applyProtection="false">
      <alignment horizontal="left" vertical="top" textRotation="0" wrapText="true" indent="0" shrinkToFit="false"/>
      <protection locked="true" hidden="false"/>
    </xf>
    <xf numFmtId="164" fontId="31" fillId="0" borderId="0" xfId="33" applyFont="true" applyBorder="true" applyAlignment="true" applyProtection="false">
      <alignment horizontal="general" vertical="bottom" textRotation="0" wrapText="false" indent="0" shrinkToFit="false"/>
      <protection locked="true" hidden="false"/>
    </xf>
    <xf numFmtId="164" fontId="27" fillId="0" borderId="5" xfId="26" applyFont="true" applyBorder="true" applyAlignment="true" applyProtection="false">
      <alignment horizontal="general" vertical="bottom" textRotation="0" wrapText="true" indent="0" shrinkToFit="false"/>
      <protection locked="true" hidden="false"/>
    </xf>
    <xf numFmtId="164" fontId="27" fillId="0" borderId="5" xfId="26" applyFont="true" applyBorder="true" applyAlignment="true" applyProtection="false">
      <alignment horizontal="general" vertical="bottom" textRotation="0" wrapText="false" indent="0" shrinkToFit="false"/>
      <protection locked="true" hidden="false"/>
    </xf>
    <xf numFmtId="172" fontId="30" fillId="0" borderId="9" xfId="33" applyFont="true" applyBorder="true" applyAlignment="true" applyProtection="false">
      <alignment horizontal="center" vertical="bottom" textRotation="0" wrapText="false" indent="0" shrinkToFit="false"/>
      <protection locked="true" hidden="false"/>
    </xf>
    <xf numFmtId="172" fontId="30" fillId="0" borderId="2" xfId="33" applyFont="true" applyBorder="true" applyAlignment="true" applyProtection="false">
      <alignment horizontal="center" vertical="bottom" textRotation="0" wrapText="false" indent="0" shrinkToFit="false"/>
      <protection locked="true" hidden="false"/>
    </xf>
    <xf numFmtId="179" fontId="22" fillId="0" borderId="8" xfId="33" applyFont="true" applyBorder="true" applyAlignment="true" applyProtection="false">
      <alignment horizontal="general" vertical="bottom" textRotation="0" wrapText="false" indent="0" shrinkToFit="false"/>
      <protection locked="true" hidden="false"/>
    </xf>
    <xf numFmtId="179" fontId="22" fillId="0" borderId="9" xfId="33" applyFont="true" applyBorder="true" applyAlignment="true" applyProtection="false">
      <alignment horizontal="general" vertical="bottom" textRotation="0" wrapText="false" indent="0" shrinkToFit="false"/>
      <protection locked="true" hidden="false"/>
    </xf>
    <xf numFmtId="179" fontId="22" fillId="0" borderId="10" xfId="33" applyFont="true" applyBorder="true" applyAlignment="true" applyProtection="false">
      <alignment horizontal="general" vertical="bottom" textRotation="0" wrapText="false" indent="0" shrinkToFit="false"/>
      <protection locked="true" hidden="false"/>
    </xf>
    <xf numFmtId="180" fontId="22" fillId="0" borderId="10" xfId="33" applyFont="true" applyBorder="true" applyAlignment="true" applyProtection="false">
      <alignment horizontal="general" vertical="bottom" textRotation="0" wrapText="false" indent="0" shrinkToFit="false"/>
      <protection locked="true" hidden="false"/>
    </xf>
    <xf numFmtId="176" fontId="22" fillId="0" borderId="11" xfId="33" applyFont="true" applyBorder="true" applyAlignment="true" applyProtection="false">
      <alignment horizontal="general" vertical="bottom" textRotation="0" wrapText="false" indent="0" shrinkToFit="false"/>
      <protection locked="true" hidden="false"/>
    </xf>
    <xf numFmtId="176" fontId="22" fillId="0" borderId="0" xfId="33" applyFont="true" applyBorder="true" applyAlignment="true" applyProtection="false">
      <alignment horizontal="general" vertical="bottom" textRotation="0" wrapText="false" indent="0" shrinkToFit="false"/>
      <protection locked="true" hidden="false"/>
    </xf>
    <xf numFmtId="176" fontId="22" fillId="0" borderId="8" xfId="33" applyFont="true" applyBorder="true" applyAlignment="true" applyProtection="false">
      <alignment horizontal="general" vertical="bottom" textRotation="0" wrapText="false" indent="0" shrinkToFit="false"/>
      <protection locked="true" hidden="false"/>
    </xf>
    <xf numFmtId="176" fontId="22" fillId="0" borderId="9" xfId="33" applyFont="true" applyBorder="true" applyAlignment="true" applyProtection="false">
      <alignment horizontal="general" vertical="bottom" textRotation="0" wrapText="false" indent="0" shrinkToFit="false"/>
      <protection locked="true" hidden="false"/>
    </xf>
    <xf numFmtId="176" fontId="22" fillId="0" borderId="10" xfId="33" applyFont="true" applyBorder="true" applyAlignment="true" applyProtection="false">
      <alignment horizontal="general" vertical="bottom" textRotation="0" wrapText="false" indent="0" shrinkToFit="false"/>
      <protection locked="true" hidden="false"/>
    </xf>
    <xf numFmtId="176" fontId="22" fillId="0" borderId="11" xfId="33" applyFont="true" applyBorder="true" applyAlignment="true" applyProtection="false">
      <alignment horizontal="general" vertical="bottom" textRotation="0" wrapText="true" indent="0" shrinkToFit="false"/>
      <protection locked="true" hidden="false"/>
    </xf>
    <xf numFmtId="176" fontId="22" fillId="0" borderId="12" xfId="33" applyFont="true" applyBorder="true" applyAlignment="true" applyProtection="false">
      <alignment horizontal="general" vertical="bottom" textRotation="0" wrapText="false" indent="0" shrinkToFit="false"/>
      <protection locked="true" hidden="false"/>
    </xf>
    <xf numFmtId="170" fontId="31" fillId="0" borderId="0" xfId="33" applyFont="true" applyBorder="true" applyAlignment="true" applyProtection="false">
      <alignment horizontal="right" vertical="center" textRotation="0" wrapText="false" indent="0" shrinkToFit="false"/>
      <protection locked="true" hidden="false"/>
    </xf>
    <xf numFmtId="169" fontId="22" fillId="0" borderId="0" xfId="33" applyFont="true" applyBorder="false" applyAlignment="true" applyProtection="false">
      <alignment horizontal="right" vertical="bottom" textRotation="0" wrapText="false" indent="0" shrinkToFit="false"/>
      <protection locked="true" hidden="false"/>
    </xf>
    <xf numFmtId="164" fontId="22" fillId="0" borderId="1" xfId="26" applyFont="true" applyBorder="true" applyAlignment="true" applyProtection="false">
      <alignment horizontal="center" vertical="center" textRotation="0" wrapText="false" indent="0" shrinkToFit="true"/>
      <protection locked="true" hidden="false"/>
    </xf>
    <xf numFmtId="165" fontId="6" fillId="0" borderId="1" xfId="26" applyFont="true" applyBorder="true" applyAlignment="true" applyProtection="false">
      <alignment horizontal="right" vertical="center" textRotation="0" wrapText="false" indent="0" shrinkToFit="true"/>
      <protection locked="true" hidden="false"/>
    </xf>
    <xf numFmtId="164" fontId="22" fillId="0" borderId="0" xfId="26" applyFont="true" applyBorder="true" applyAlignment="true" applyProtection="false">
      <alignment horizontal="center" vertical="center" textRotation="0" wrapText="false" indent="0" shrinkToFit="false"/>
      <protection locked="true" hidden="false"/>
    </xf>
    <xf numFmtId="164" fontId="6" fillId="0" borderId="0" xfId="26" applyFont="false" applyBorder="true" applyAlignment="true" applyProtection="false">
      <alignment horizontal="right" vertical="center" textRotation="0" wrapText="false" indent="0" shrinkToFit="false"/>
      <protection locked="true" hidden="false"/>
    </xf>
    <xf numFmtId="164" fontId="26" fillId="0" borderId="0" xfId="26" applyFont="true" applyBorder="true" applyAlignment="true" applyProtection="false">
      <alignment horizontal="center" vertical="center" textRotation="0" wrapText="false" indent="0" shrinkToFit="false"/>
      <protection locked="true" hidden="false"/>
    </xf>
    <xf numFmtId="164" fontId="26" fillId="0" borderId="0" xfId="26" applyFont="true" applyBorder="true" applyAlignment="true" applyProtection="false">
      <alignment horizontal="right" vertical="center" textRotation="0" wrapText="false" indent="0" shrinkToFit="false"/>
      <protection locked="true" hidden="false"/>
    </xf>
    <xf numFmtId="164" fontId="18" fillId="0" borderId="0" xfId="26" applyFont="true" applyBorder="true" applyAlignment="true" applyProtection="false">
      <alignment horizontal="right" vertical="bottom" textRotation="0" wrapText="false" indent="0" shrinkToFit="false"/>
      <protection locked="true" hidden="false"/>
    </xf>
    <xf numFmtId="174" fontId="30" fillId="0" borderId="8" xfId="33" applyFont="true" applyBorder="true" applyAlignment="true" applyProtection="false">
      <alignment horizontal="general" vertical="center" textRotation="0" wrapText="false" indent="0" shrinkToFit="false"/>
      <protection locked="true" hidden="false"/>
    </xf>
    <xf numFmtId="174" fontId="30" fillId="0" borderId="0" xfId="33" applyFont="true" applyBorder="true" applyAlignment="true" applyProtection="false">
      <alignment horizontal="general" vertical="center" textRotation="0" wrapText="false" indent="0" shrinkToFit="false"/>
      <protection locked="true" hidden="false"/>
    </xf>
    <xf numFmtId="164" fontId="30" fillId="0" borderId="0" xfId="33" applyFont="true" applyBorder="true" applyAlignment="true" applyProtection="false">
      <alignment horizontal="general" vertical="center" textRotation="0" wrapText="false" indent="0" shrinkToFit="false"/>
      <protection locked="true" hidden="false"/>
    </xf>
    <xf numFmtId="164" fontId="30" fillId="0" borderId="3" xfId="33" applyFont="true" applyBorder="true" applyAlignment="true" applyProtection="false">
      <alignment horizontal="left" vertical="bottom" textRotation="0" wrapText="true" indent="0" shrinkToFit="false"/>
      <protection locked="true" hidden="false"/>
    </xf>
    <xf numFmtId="164" fontId="22" fillId="0" borderId="0" xfId="29" applyFont="true" applyBorder="false" applyAlignment="false" applyProtection="false">
      <alignment horizontal="general" vertical="bottom" textRotation="0" wrapText="false" indent="0" shrinkToFit="false"/>
      <protection locked="true" hidden="false"/>
    </xf>
    <xf numFmtId="164" fontId="22" fillId="0" borderId="0" xfId="29" applyFont="true" applyBorder="false" applyAlignment="true" applyProtection="false">
      <alignment horizontal="left" vertical="bottom" textRotation="0" wrapText="false" indent="2" shrinkToFit="false"/>
      <protection locked="true" hidden="false"/>
    </xf>
    <xf numFmtId="164" fontId="22" fillId="0" borderId="5" xfId="29" applyFont="true" applyBorder="true" applyAlignment="false" applyProtection="false">
      <alignment horizontal="general" vertical="bottom" textRotation="0" wrapText="false" indent="0" shrinkToFit="false"/>
      <protection locked="true" hidden="false"/>
    </xf>
    <xf numFmtId="164" fontId="22" fillId="0" borderId="5" xfId="33" applyFont="true" applyBorder="true" applyAlignment="true" applyProtection="false">
      <alignment horizontal="general" vertical="bottom" textRotation="0" wrapText="false" indent="0" shrinkToFit="false"/>
      <protection locked="true" hidden="false"/>
    </xf>
    <xf numFmtId="164" fontId="30" fillId="0" borderId="2" xfId="33" applyFont="true" applyBorder="true" applyAlignment="true" applyProtection="false">
      <alignment horizontal="left" vertical="bottom" textRotation="0" wrapText="true" indent="0" shrinkToFit="false"/>
      <protection locked="true" hidden="false"/>
    </xf>
    <xf numFmtId="175" fontId="22" fillId="0" borderId="2" xfId="33" applyFont="true" applyBorder="true" applyAlignment="true" applyProtection="false">
      <alignment horizontal="right" vertical="bottom" textRotation="0" wrapText="false" indent="0" shrinkToFit="false"/>
      <protection locked="true" hidden="false"/>
    </xf>
    <xf numFmtId="176" fontId="22" fillId="0" borderId="8" xfId="33" applyFont="true" applyBorder="true" applyAlignment="true" applyProtection="false">
      <alignment horizontal="right" vertical="bottom" textRotation="0" wrapText="false" indent="0" shrinkToFit="false"/>
      <protection locked="true" hidden="false"/>
    </xf>
    <xf numFmtId="176" fontId="22" fillId="0" borderId="9" xfId="33" applyFont="true" applyBorder="true" applyAlignment="true" applyProtection="false">
      <alignment horizontal="right" vertical="bottom" textRotation="0" wrapText="false" indent="0" shrinkToFit="false"/>
      <protection locked="true" hidden="false"/>
    </xf>
    <xf numFmtId="176" fontId="22" fillId="0" borderId="10" xfId="33" applyFont="true" applyBorder="true" applyAlignment="true" applyProtection="false">
      <alignment horizontal="right" vertical="bottom" textRotation="0" wrapText="false" indent="0" shrinkToFit="false"/>
      <protection locked="true" hidden="false"/>
    </xf>
    <xf numFmtId="177" fontId="22" fillId="0" borderId="10" xfId="33" applyFont="true" applyBorder="true" applyAlignment="true" applyProtection="false">
      <alignment horizontal="right" vertical="bottom" textRotation="0" wrapText="false" indent="0" shrinkToFit="false"/>
      <protection locked="true" hidden="false"/>
    </xf>
    <xf numFmtId="164" fontId="22" fillId="0" borderId="0" xfId="33" applyFont="true" applyBorder="false" applyAlignment="true" applyProtection="false">
      <alignment horizontal="left" vertical="bottom" textRotation="0" wrapText="false" indent="2" shrinkToFit="false"/>
      <protection locked="true" hidden="false"/>
    </xf>
    <xf numFmtId="164" fontId="22" fillId="0" borderId="0" xfId="29" applyFont="true" applyBorder="true" applyAlignment="false" applyProtection="false">
      <alignment horizontal="general" vertical="bottom" textRotation="0" wrapText="false" indent="0" shrinkToFit="false"/>
      <protection locked="true" hidden="false"/>
    </xf>
    <xf numFmtId="164" fontId="31" fillId="0" borderId="0" xfId="33" applyFont="true" applyBorder="false" applyAlignment="true" applyProtection="false">
      <alignment horizontal="right" vertical="top" textRotation="0" wrapText="false" indent="0" shrinkToFit="false"/>
      <protection locked="true" hidden="false"/>
    </xf>
    <xf numFmtId="174" fontId="31" fillId="0" borderId="0" xfId="33" applyFont="true" applyBorder="true" applyAlignment="true" applyProtection="false">
      <alignment horizontal="right" vertical="top" textRotation="0" wrapText="false" indent="0" shrinkToFit="false"/>
      <protection locked="true" hidden="false"/>
    </xf>
    <xf numFmtId="178" fontId="31" fillId="0" borderId="0" xfId="33" applyFont="true" applyBorder="true" applyAlignment="true" applyProtection="false">
      <alignment horizontal="right" vertical="top" textRotation="0" wrapText="false" indent="0" shrinkToFit="false"/>
      <protection locked="true" hidden="false"/>
    </xf>
    <xf numFmtId="169" fontId="31" fillId="0" borderId="0" xfId="33" applyFont="true" applyBorder="true" applyAlignment="true" applyProtection="false">
      <alignment horizontal="right" vertical="top" textRotation="0" wrapText="false" indent="0" shrinkToFit="false"/>
      <protection locked="true" hidden="false"/>
    </xf>
    <xf numFmtId="168" fontId="22" fillId="0" borderId="0" xfId="33" applyFont="true" applyBorder="false" applyAlignment="true" applyProtection="false">
      <alignment horizontal="general" vertical="center" textRotation="0" wrapText="false" indent="0" shrinkToFit="false"/>
      <protection locked="true" hidden="false"/>
    </xf>
    <xf numFmtId="169" fontId="22" fillId="0" borderId="0" xfId="33" applyFont="true" applyBorder="false" applyAlignment="true" applyProtection="false">
      <alignment horizontal="general" vertical="center" textRotation="0" wrapText="false" indent="0" shrinkToFit="false"/>
      <protection locked="true" hidden="false"/>
    </xf>
    <xf numFmtId="169" fontId="22" fillId="0" borderId="0" xfId="33" applyFont="true" applyBorder="false" applyAlignment="true" applyProtection="false">
      <alignment horizontal="right" vertical="center" textRotation="0" wrapText="false" indent="0" shrinkToFit="false"/>
      <protection locked="true" hidden="false"/>
    </xf>
    <xf numFmtId="170" fontId="22" fillId="0" borderId="0" xfId="33" applyFont="true" applyBorder="false" applyAlignment="true" applyProtection="false">
      <alignment horizontal="general" vertical="center" textRotation="0" wrapText="false" indent="0" shrinkToFit="false"/>
      <protection locked="true" hidden="false"/>
    </xf>
    <xf numFmtId="164" fontId="32" fillId="0" borderId="0" xfId="26" applyFont="true" applyBorder="false" applyAlignment="false" applyProtection="false">
      <alignment horizontal="general" vertical="bottom" textRotation="0" wrapText="false" indent="0" shrinkToFit="false"/>
      <protection locked="true" hidden="false"/>
    </xf>
    <xf numFmtId="164" fontId="31" fillId="0" borderId="0" xfId="33" applyFont="true" applyBorder="false" applyAlignment="true" applyProtection="false">
      <alignment horizontal="left" vertical="center" textRotation="0" wrapText="true" indent="0" shrinkToFit="false"/>
      <protection locked="true" hidden="false"/>
    </xf>
    <xf numFmtId="164" fontId="32" fillId="0" borderId="0" xfId="33" applyFont="true" applyBorder="true" applyAlignment="true" applyProtection="false">
      <alignment horizontal="general" vertical="center" textRotation="0" wrapText="false" indent="0" shrinkToFit="false"/>
      <protection locked="true" hidden="false"/>
    </xf>
    <xf numFmtId="164" fontId="31" fillId="0" borderId="0" xfId="33" applyFont="true" applyBorder="false" applyAlignment="true" applyProtection="false">
      <alignment horizontal="general" vertical="center" textRotation="0" wrapText="false" indent="0" shrinkToFit="false"/>
      <protection locked="true" hidden="false"/>
    </xf>
    <xf numFmtId="172" fontId="22" fillId="0" borderId="2" xfId="33" applyFont="true" applyBorder="true" applyAlignment="true" applyProtection="false">
      <alignment horizontal="center" vertical="center" textRotation="0" wrapText="true" indent="0" shrinkToFit="false"/>
      <protection locked="true" hidden="false"/>
    </xf>
    <xf numFmtId="172" fontId="22" fillId="0" borderId="13" xfId="33" applyFont="true" applyBorder="true" applyAlignment="true" applyProtection="false">
      <alignment horizontal="general" vertical="center" textRotation="0" wrapText="true" indent="0" shrinkToFit="false"/>
      <protection locked="true" hidden="false"/>
    </xf>
    <xf numFmtId="172" fontId="22" fillId="0" borderId="14" xfId="33" applyFont="true" applyBorder="true" applyAlignment="true" applyProtection="false">
      <alignment horizontal="general" vertical="center" textRotation="0" wrapText="true" indent="0" shrinkToFit="false"/>
      <protection locked="true" hidden="false"/>
    </xf>
    <xf numFmtId="164" fontId="30" fillId="0" borderId="2" xfId="26" applyFont="true" applyBorder="true" applyAlignment="true" applyProtection="false">
      <alignment horizontal="left" vertical="center" textRotation="0" wrapText="true" indent="0" shrinkToFit="false"/>
      <protection locked="true" hidden="false"/>
    </xf>
    <xf numFmtId="175" fontId="22" fillId="0" borderId="3" xfId="26" applyFont="true" applyBorder="true" applyAlignment="true" applyProtection="false">
      <alignment horizontal="right" vertical="bottom" textRotation="0" wrapText="false" indent="0" shrinkToFit="false"/>
      <protection locked="true" hidden="false"/>
    </xf>
    <xf numFmtId="164" fontId="30" fillId="0" borderId="0" xfId="33" applyFont="true" applyBorder="false" applyAlignment="true" applyProtection="false">
      <alignment horizontal="general" vertical="bottom" textRotation="0" wrapText="false" indent="0" shrinkToFit="false"/>
      <protection locked="true" hidden="false"/>
    </xf>
    <xf numFmtId="164" fontId="31" fillId="0" borderId="0" xfId="33" applyFont="true" applyBorder="false" applyAlignment="true" applyProtection="false">
      <alignment horizontal="general" vertical="bottom" textRotation="0" wrapText="false" indent="0" shrinkToFit="false"/>
      <protection locked="true" hidden="false"/>
    </xf>
    <xf numFmtId="164" fontId="22" fillId="0" borderId="12" xfId="33" applyFont="true" applyBorder="true" applyAlignment="true" applyProtection="false">
      <alignment horizontal="left" vertical="center" textRotation="0" wrapText="false" indent="0" shrinkToFit="false"/>
      <protection locked="true" hidden="false"/>
    </xf>
    <xf numFmtId="184" fontId="22" fillId="0" borderId="3" xfId="33" applyFont="true" applyBorder="true" applyAlignment="true" applyProtection="false">
      <alignment horizontal="right" vertical="bottom" textRotation="0" wrapText="false" indent="0" shrinkToFit="false"/>
      <protection locked="true" hidden="false"/>
    </xf>
    <xf numFmtId="164" fontId="22" fillId="0" borderId="11" xfId="26" applyFont="true" applyBorder="true" applyAlignment="true" applyProtection="false">
      <alignment horizontal="general" vertical="center" textRotation="0" wrapText="true" indent="0" shrinkToFit="false"/>
      <protection locked="true" hidden="false"/>
    </xf>
    <xf numFmtId="174" fontId="22" fillId="0" borderId="12" xfId="33" applyFont="true" applyBorder="true" applyAlignment="true" applyProtection="false">
      <alignment horizontal="general" vertical="center" textRotation="0" wrapText="true" indent="0" shrinkToFit="false"/>
      <protection locked="true" hidden="false"/>
    </xf>
    <xf numFmtId="164" fontId="22" fillId="0" borderId="11" xfId="33" applyFont="true" applyBorder="true" applyAlignment="true" applyProtection="false">
      <alignment horizontal="general" vertical="center" textRotation="0" wrapText="false" indent="0" shrinkToFit="false"/>
      <protection locked="true" hidden="false"/>
    </xf>
    <xf numFmtId="164" fontId="22" fillId="0" borderId="12" xfId="26" applyFont="true" applyBorder="true" applyAlignment="true" applyProtection="false">
      <alignment horizontal="general" vertical="center" textRotation="0" wrapText="true" indent="0" shrinkToFit="false"/>
      <protection locked="true" hidden="false"/>
    </xf>
    <xf numFmtId="164" fontId="22" fillId="0" borderId="13" xfId="26" applyFont="true" applyBorder="true" applyAlignment="true" applyProtection="false">
      <alignment horizontal="general" vertical="center" textRotation="0" wrapText="true" indent="0" shrinkToFit="false"/>
      <protection locked="true" hidden="false"/>
    </xf>
    <xf numFmtId="164" fontId="22" fillId="0" borderId="14" xfId="33" applyFont="true" applyBorder="true" applyAlignment="true" applyProtection="false">
      <alignment horizontal="general" vertical="center" textRotation="0" wrapText="true" indent="0" shrinkToFit="false"/>
      <protection locked="true" hidden="false"/>
    </xf>
    <xf numFmtId="174" fontId="32" fillId="0" borderId="0" xfId="33" applyFont="true" applyBorder="true" applyAlignment="false" applyProtection="false">
      <alignment horizontal="general" vertical="bottom" textRotation="0" wrapText="false" indent="0" shrinkToFit="false"/>
      <protection locked="true" hidden="false"/>
    </xf>
    <xf numFmtId="164" fontId="31" fillId="0" borderId="0" xfId="33" applyFont="true" applyBorder="true" applyAlignment="true" applyProtection="false">
      <alignment horizontal="general" vertical="bottom" textRotation="0" wrapText="false" indent="0" shrinkToFit="false"/>
      <protection locked="true" hidden="false"/>
    </xf>
    <xf numFmtId="164" fontId="32" fillId="0" borderId="0" xfId="33" applyFont="true" applyBorder="true" applyAlignment="true" applyProtection="false">
      <alignment horizontal="left" vertical="bottom" textRotation="0" wrapText="true" indent="0" shrinkToFit="false"/>
      <protection locked="true" hidden="false"/>
    </xf>
    <xf numFmtId="172" fontId="22" fillId="0" borderId="6" xfId="33" applyFont="true" applyBorder="true" applyAlignment="true" applyProtection="false">
      <alignment horizontal="center" vertical="center" textRotation="0" wrapText="true" indent="0" shrinkToFit="false"/>
      <protection locked="true" hidden="false"/>
    </xf>
    <xf numFmtId="174" fontId="30" fillId="0" borderId="8" xfId="30" applyFont="true" applyBorder="true" applyAlignment="true" applyProtection="false">
      <alignment horizontal="left" vertical="top" textRotation="0" wrapText="false" indent="0" shrinkToFit="false"/>
      <protection locked="true" hidden="false"/>
    </xf>
    <xf numFmtId="164" fontId="22" fillId="0" borderId="9" xfId="33" applyFont="true" applyBorder="true" applyAlignment="true" applyProtection="false">
      <alignment horizontal="left" vertical="bottom" textRotation="0" wrapText="false" indent="0" shrinkToFit="false"/>
      <protection locked="true" hidden="false"/>
    </xf>
    <xf numFmtId="164" fontId="22" fillId="0" borderId="9" xfId="30" applyFont="true" applyBorder="true" applyAlignment="true" applyProtection="false">
      <alignment horizontal="left" vertical="bottom" textRotation="0" wrapText="false" indent="0" shrinkToFit="false"/>
      <protection locked="true" hidden="false"/>
    </xf>
    <xf numFmtId="170" fontId="30" fillId="3" borderId="11" xfId="34" applyFont="true" applyBorder="true" applyAlignment="true" applyProtection="false">
      <alignment horizontal="left" vertical="bottom" textRotation="0" wrapText="false" indent="0" shrinkToFit="false"/>
      <protection locked="true" hidden="false"/>
    </xf>
    <xf numFmtId="170" fontId="30" fillId="3" borderId="0" xfId="34" applyFont="true" applyBorder="true" applyAlignment="true" applyProtection="false">
      <alignment horizontal="left" vertical="bottom" textRotation="0" wrapText="false" indent="0" shrinkToFit="false"/>
      <protection locked="true" hidden="false"/>
    </xf>
    <xf numFmtId="170" fontId="30" fillId="3" borderId="0" xfId="34" applyFont="true" applyBorder="true" applyAlignment="true" applyProtection="false">
      <alignment horizontal="general" vertical="bottom" textRotation="0" wrapText="false" indent="0" shrinkToFit="false"/>
      <protection locked="true" hidden="false"/>
    </xf>
    <xf numFmtId="169" fontId="30" fillId="3" borderId="0" xfId="34" applyFont="true" applyBorder="true" applyAlignment="true" applyProtection="false">
      <alignment horizontal="general" vertical="bottom" textRotation="0" wrapText="false" indent="0" shrinkToFit="false"/>
      <protection locked="true" hidden="false"/>
    </xf>
    <xf numFmtId="170" fontId="30" fillId="3" borderId="12" xfId="34" applyFont="true" applyBorder="true" applyAlignment="true" applyProtection="false">
      <alignment horizontal="general" vertical="bottom" textRotation="0" wrapText="false" indent="0" shrinkToFit="false"/>
      <protection locked="true" hidden="false"/>
    </xf>
    <xf numFmtId="164" fontId="30" fillId="0" borderId="0" xfId="34" applyFont="true" applyBorder="false" applyAlignment="true" applyProtection="false">
      <alignment horizontal="general" vertical="center" textRotation="0" wrapText="false" indent="0" shrinkToFit="false"/>
      <protection locked="true" hidden="false"/>
    </xf>
    <xf numFmtId="174" fontId="22" fillId="0" borderId="11" xfId="30" applyFont="true" applyBorder="true" applyAlignment="true" applyProtection="false">
      <alignment horizontal="left" vertical="bottom" textRotation="0" wrapText="false" indent="0" shrinkToFit="false"/>
      <protection locked="true" hidden="false"/>
    </xf>
    <xf numFmtId="164" fontId="22" fillId="0" borderId="0" xfId="33" applyFont="true" applyBorder="true" applyAlignment="true" applyProtection="false">
      <alignment horizontal="left" vertical="bottom" textRotation="0" wrapText="false" indent="0" shrinkToFit="false"/>
      <protection locked="true" hidden="false"/>
    </xf>
    <xf numFmtId="170" fontId="22" fillId="0" borderId="0" xfId="30" applyFont="true" applyBorder="true" applyAlignment="true" applyProtection="false">
      <alignment horizontal="left" vertical="bottom" textRotation="0" wrapText="false" indent="0" shrinkToFit="false"/>
      <protection locked="true" hidden="false"/>
    </xf>
    <xf numFmtId="169" fontId="30" fillId="3" borderId="0" xfId="34" applyFont="true" applyBorder="true" applyAlignment="true" applyProtection="false">
      <alignment horizontal="right" vertical="bottom" textRotation="0" wrapText="false" indent="0" shrinkToFit="false"/>
      <protection locked="true" hidden="false"/>
    </xf>
    <xf numFmtId="174" fontId="22" fillId="0" borderId="13" xfId="30" applyFont="true" applyBorder="true" applyAlignment="true" applyProtection="false">
      <alignment horizontal="left" vertical="bottom" textRotation="0" wrapText="false" indent="0" shrinkToFit="false"/>
      <protection locked="true" hidden="false"/>
    </xf>
    <xf numFmtId="164" fontId="22" fillId="0" borderId="5" xfId="33" applyFont="true" applyBorder="true" applyAlignment="true" applyProtection="false">
      <alignment horizontal="left" vertical="bottom" textRotation="0" wrapText="false" indent="0" shrinkToFit="false"/>
      <protection locked="true" hidden="false"/>
    </xf>
    <xf numFmtId="170" fontId="22" fillId="0" borderId="5" xfId="30" applyFont="true" applyBorder="true" applyAlignment="true" applyProtection="false">
      <alignment horizontal="left" vertical="bottom" textRotation="0" wrapText="false" indent="0" shrinkToFit="false"/>
      <protection locked="true" hidden="false"/>
    </xf>
    <xf numFmtId="164" fontId="32" fillId="0" borderId="0" xfId="26" applyFont="true" applyBorder="true" applyAlignment="true" applyProtection="false">
      <alignment horizontal="general" vertical="bottom" textRotation="0" wrapText="true" indent="0" shrinkToFit="false"/>
      <protection locked="true" hidden="false"/>
    </xf>
    <xf numFmtId="169" fontId="22" fillId="0" borderId="11" xfId="33" applyFont="true" applyBorder="true" applyAlignment="true" applyProtection="false">
      <alignment horizontal="general" vertical="bottom" textRotation="0" wrapText="false" indent="0" shrinkToFit="false"/>
      <protection locked="true" hidden="false"/>
    </xf>
    <xf numFmtId="169" fontId="22" fillId="0" borderId="0" xfId="33" applyFont="true" applyBorder="true" applyAlignment="true" applyProtection="false">
      <alignment horizontal="general" vertical="bottom" textRotation="0" wrapText="false" indent="0" shrinkToFit="false"/>
      <protection locked="true" hidden="false"/>
    </xf>
    <xf numFmtId="169" fontId="22" fillId="0" borderId="12" xfId="33" applyFont="true" applyBorder="true" applyAlignment="true" applyProtection="false">
      <alignment horizontal="general" vertical="bottom" textRotation="0" wrapText="false" indent="0" shrinkToFit="false"/>
      <protection locked="true" hidden="false"/>
    </xf>
    <xf numFmtId="179" fontId="22" fillId="0" borderId="11" xfId="33" applyFont="true" applyBorder="true" applyAlignment="true" applyProtection="false">
      <alignment horizontal="general" vertical="bottom" textRotation="0" wrapText="false" indent="0" shrinkToFit="false"/>
      <protection locked="true" hidden="false"/>
    </xf>
    <xf numFmtId="180" fontId="22" fillId="0" borderId="12" xfId="33" applyFont="true" applyBorder="true" applyAlignment="true" applyProtection="false">
      <alignment horizontal="general" vertical="bottom" textRotation="0" wrapText="false" indent="0" shrinkToFit="false"/>
      <protection locked="true" hidden="false"/>
    </xf>
    <xf numFmtId="176" fontId="22" fillId="0" borderId="15" xfId="33" applyFont="true" applyBorder="true" applyAlignment="true" applyProtection="false">
      <alignment horizontal="right" vertical="bottom" textRotation="0" wrapText="false" indent="0" shrinkToFit="false"/>
      <protection locked="true" hidden="false"/>
    </xf>
    <xf numFmtId="177" fontId="22" fillId="0" borderId="16" xfId="33" applyFont="true" applyBorder="true" applyAlignment="true" applyProtection="false">
      <alignment horizontal="right" vertical="bottom" textRotation="0" wrapText="false" indent="0" shrinkToFit="false"/>
      <protection locked="true" hidden="false"/>
    </xf>
    <xf numFmtId="164" fontId="22" fillId="0" borderId="0" xfId="33" applyFont="true" applyBorder="true" applyAlignment="true" applyProtection="false">
      <alignment horizontal="general" vertical="bottom" textRotation="0" wrapText="false" indent="0" shrinkToFit="false"/>
      <protection locked="true" hidden="false"/>
    </xf>
    <xf numFmtId="164" fontId="22" fillId="0" borderId="9" xfId="26" applyFont="true" applyBorder="true" applyAlignment="true" applyProtection="false">
      <alignment horizontal="right" vertical="top" textRotation="0" wrapText="true" indent="0" shrinkToFit="false"/>
      <protection locked="true" hidden="false"/>
    </xf>
    <xf numFmtId="178" fontId="31" fillId="0" borderId="0" xfId="33" applyFont="true" applyBorder="true" applyAlignment="true" applyProtection="false">
      <alignment horizontal="right" vertical="bottom" textRotation="0" wrapText="false" indent="0" shrinkToFit="false"/>
      <protection locked="true" hidden="false"/>
    </xf>
    <xf numFmtId="164" fontId="31" fillId="0" borderId="0" xfId="33" applyFont="true" applyBorder="false" applyAlignment="true" applyProtection="false">
      <alignment horizontal="right" vertical="bottom" textRotation="0" wrapText="false" indent="0" shrinkToFit="false"/>
      <protection locked="true" hidden="false"/>
    </xf>
    <xf numFmtId="179" fontId="30" fillId="3" borderId="0" xfId="34" applyFont="true" applyBorder="true" applyAlignment="true" applyProtection="false">
      <alignment horizontal="general" vertical="bottom" textRotation="0" wrapText="false" indent="0" shrinkToFit="false"/>
      <protection locked="true" hidden="false"/>
    </xf>
    <xf numFmtId="171" fontId="22" fillId="0" borderId="0" xfId="26" applyFont="true" applyBorder="true" applyAlignment="true" applyProtection="false">
      <alignment horizontal="left" vertical="bottom" textRotation="0" wrapText="false" indent="0" shrinkToFit="false"/>
      <protection locked="true" hidden="false"/>
    </xf>
    <xf numFmtId="164" fontId="26" fillId="0" borderId="0" xfId="26" applyFont="true" applyBorder="true" applyAlignment="true" applyProtection="false">
      <alignment horizontal="center" vertical="top" textRotation="0" wrapText="false" indent="0" shrinkToFit="false"/>
      <protection locked="true" hidden="false"/>
    </xf>
    <xf numFmtId="172" fontId="22" fillId="0" borderId="7" xfId="33" applyFont="true" applyBorder="true" applyAlignment="true" applyProtection="false">
      <alignment horizontal="center" vertical="center" textRotation="0" wrapText="false" indent="0" shrinkToFit="false"/>
      <protection locked="true" hidden="false"/>
    </xf>
    <xf numFmtId="173" fontId="22" fillId="0" borderId="6" xfId="26" applyFont="true" applyBorder="true" applyAlignment="true" applyProtection="false">
      <alignment horizontal="center" vertical="center" textRotation="0" wrapText="true" indent="0" shrinkToFit="false"/>
      <protection locked="true" hidden="false"/>
    </xf>
    <xf numFmtId="164" fontId="22" fillId="0" borderId="7" xfId="33" applyFont="true" applyBorder="true" applyAlignment="true" applyProtection="false">
      <alignment horizontal="center" vertical="center" textRotation="0" wrapText="false" indent="0" shrinkToFit="false"/>
      <protection locked="true" hidden="false"/>
    </xf>
    <xf numFmtId="185" fontId="22" fillId="0" borderId="3" xfId="33" applyFont="true" applyBorder="true" applyAlignment="true" applyProtection="false">
      <alignment horizontal="left" vertical="bottom" textRotation="0" wrapText="false" indent="0" shrinkToFit="false"/>
      <protection locked="true" hidden="false"/>
    </xf>
    <xf numFmtId="185" fontId="22" fillId="0" borderId="0" xfId="33" applyFont="true" applyBorder="false" applyAlignment="false" applyProtection="false">
      <alignment horizontal="general" vertical="bottom" textRotation="0" wrapText="false" indent="0" shrinkToFit="false"/>
      <protection locked="true" hidden="false"/>
    </xf>
    <xf numFmtId="185" fontId="22" fillId="0" borderId="4" xfId="33" applyFont="true" applyBorder="true" applyAlignment="true" applyProtection="false">
      <alignment horizontal="left" vertical="bottom" textRotation="0" wrapText="false" indent="0" shrinkToFit="false"/>
      <protection locked="true" hidden="false"/>
    </xf>
    <xf numFmtId="164" fontId="22" fillId="0" borderId="9" xfId="33" applyFont="true" applyBorder="true" applyAlignment="false" applyProtection="false">
      <alignment horizontal="general" vertical="bottom" textRotation="0" wrapText="false" indent="0" shrinkToFit="false"/>
      <protection locked="true" hidden="false"/>
    </xf>
    <xf numFmtId="168" fontId="22" fillId="0" borderId="9" xfId="33" applyFont="true" applyBorder="true" applyAlignment="false" applyProtection="false">
      <alignment horizontal="general" vertical="bottom" textRotation="0" wrapText="false" indent="0" shrinkToFit="false"/>
      <protection locked="true" hidden="false"/>
    </xf>
    <xf numFmtId="169" fontId="22" fillId="0" borderId="9" xfId="33" applyFont="true" applyBorder="true" applyAlignment="false" applyProtection="false">
      <alignment horizontal="general" vertical="bottom" textRotation="0" wrapText="false" indent="0" shrinkToFit="false"/>
      <protection locked="true" hidden="false"/>
    </xf>
    <xf numFmtId="170" fontId="22" fillId="0" borderId="9" xfId="33" applyFont="true" applyBorder="true" applyAlignment="false" applyProtection="false">
      <alignment horizontal="general" vertical="bottom" textRotation="0" wrapText="false" indent="0" shrinkToFit="false"/>
      <protection locked="true" hidden="false"/>
    </xf>
    <xf numFmtId="164" fontId="32" fillId="0" borderId="0" xfId="33" applyFont="true" applyBorder="true" applyAlignment="true" applyProtection="false">
      <alignment horizontal="left" vertical="bottom" textRotation="0" wrapText="true" indent="0" shrinkToFit="false"/>
      <protection locked="true" hidden="false"/>
    </xf>
    <xf numFmtId="164" fontId="42" fillId="0" borderId="0" xfId="26" applyFont="true" applyBorder="true" applyAlignment="true" applyProtection="false">
      <alignment horizontal="left" vertical="top" textRotation="0" wrapText="true" indent="0" shrinkToFit="false"/>
      <protection locked="true" hidden="false"/>
    </xf>
    <xf numFmtId="164" fontId="32" fillId="0" borderId="0" xfId="26" applyFont="true" applyBorder="true" applyAlignment="true" applyProtection="false">
      <alignment horizontal="left" vertical="bottom" textRotation="0" wrapText="true" indent="0" shrinkToFit="false"/>
      <protection locked="true" hidden="false"/>
    </xf>
    <xf numFmtId="164" fontId="31" fillId="0" borderId="0" xfId="26" applyFont="true" applyBorder="true" applyAlignment="true" applyProtection="false">
      <alignment horizontal="left" vertical="center" textRotation="0" wrapText="true" indent="0" shrinkToFit="false"/>
      <protection locked="true" hidden="false"/>
    </xf>
    <xf numFmtId="186" fontId="17" fillId="0" borderId="0" xfId="26" applyFont="true" applyBorder="true" applyAlignment="true" applyProtection="false">
      <alignment horizontal="left" vertical="bottom" textRotation="0" wrapText="true" indent="0" shrinkToFit="false"/>
      <protection locked="true" hidden="false"/>
    </xf>
    <xf numFmtId="164" fontId="7" fillId="0" borderId="0" xfId="27" applyFont="false" applyBorder="false" applyAlignment="false" applyProtection="false">
      <alignment horizontal="general" vertical="bottom" textRotation="0" wrapText="false" indent="0" shrinkToFit="false"/>
      <protection locked="true" hidden="false"/>
    </xf>
    <xf numFmtId="164" fontId="24" fillId="0" borderId="0" xfId="29" applyFont="true" applyBorder="true" applyAlignment="false" applyProtection="false">
      <alignment horizontal="general" vertical="bottom" textRotation="0" wrapText="false" indent="0" shrinkToFit="false"/>
      <protection locked="true" hidden="false"/>
    </xf>
    <xf numFmtId="164" fontId="24" fillId="0" borderId="1" xfId="29" applyFont="true" applyBorder="true" applyAlignment="false" applyProtection="false">
      <alignment horizontal="general" vertical="bottom" textRotation="0" wrapText="false" indent="0" shrinkToFit="false"/>
      <protection locked="true" hidden="false"/>
    </xf>
    <xf numFmtId="164" fontId="6" fillId="0" borderId="1" xfId="29" applyFont="true" applyBorder="true" applyAlignment="true" applyProtection="false">
      <alignment horizontal="right" vertical="center" textRotation="0" wrapText="false" indent="0" shrinkToFit="false"/>
      <protection locked="true" hidden="false"/>
    </xf>
    <xf numFmtId="164" fontId="17" fillId="0" borderId="17" xfId="29" applyFont="true" applyBorder="true" applyAlignment="true" applyProtection="false">
      <alignment horizontal="center" vertical="center" textRotation="0" wrapText="false" indent="0" shrinkToFit="false"/>
      <protection locked="true" hidden="false"/>
    </xf>
    <xf numFmtId="164" fontId="6" fillId="0" borderId="0" xfId="29" applyFont="true" applyBorder="true" applyAlignment="true" applyProtection="false">
      <alignment horizontal="center" vertical="center" textRotation="0" wrapText="false" indent="0" shrinkToFit="false"/>
      <protection locked="true" hidden="false"/>
    </xf>
    <xf numFmtId="164" fontId="6" fillId="0" borderId="0" xfId="29" applyFont="true" applyBorder="true" applyAlignment="false" applyProtection="false">
      <alignment horizontal="general" vertical="bottom" textRotation="0" wrapText="false" indent="0" shrinkToFit="false"/>
      <protection locked="true" hidden="false"/>
    </xf>
    <xf numFmtId="164" fontId="22" fillId="2" borderId="0" xfId="29" applyFont="true" applyBorder="true" applyAlignment="true" applyProtection="false">
      <alignment horizontal="right" vertical="center" textRotation="0" wrapText="false" indent="0" shrinkToFit="false"/>
      <protection locked="true" hidden="false"/>
    </xf>
    <xf numFmtId="164" fontId="51" fillId="0" borderId="0" xfId="27" applyFont="true" applyBorder="false" applyAlignment="false" applyProtection="false">
      <alignment horizontal="general" vertical="bottom" textRotation="0" wrapText="false" indent="0" shrinkToFit="false"/>
      <protection locked="true" hidden="false"/>
    </xf>
    <xf numFmtId="164" fontId="17" fillId="0" borderId="0" xfId="29" applyFont="true" applyBorder="true" applyAlignment="true" applyProtection="false">
      <alignment horizontal="center" vertical="center" textRotation="0" wrapText="false" indent="0" shrinkToFit="false"/>
      <protection locked="true" hidden="false"/>
    </xf>
    <xf numFmtId="164" fontId="6" fillId="2" borderId="0" xfId="29" applyFont="true" applyBorder="true" applyAlignment="true" applyProtection="false">
      <alignment horizontal="right" vertical="bottom" textRotation="0" wrapText="false" indent="0" shrinkToFit="false"/>
      <protection locked="true" hidden="false"/>
    </xf>
    <xf numFmtId="171" fontId="52" fillId="2" borderId="0" xfId="29" applyFont="true" applyBorder="true" applyAlignment="true" applyProtection="false">
      <alignment horizontal="left" vertical="center" textRotation="0" wrapText="false" indent="0" shrinkToFit="false"/>
      <protection locked="true" hidden="false"/>
    </xf>
    <xf numFmtId="171" fontId="10" fillId="2" borderId="0" xfId="29" applyFont="true" applyBorder="true" applyAlignment="true" applyProtection="false">
      <alignment horizontal="center" vertical="center" textRotation="0" wrapText="false" indent="0" shrinkToFit="false"/>
      <protection locked="true" hidden="false"/>
    </xf>
    <xf numFmtId="164" fontId="26" fillId="2" borderId="0" xfId="29" applyFont="true" applyBorder="true" applyAlignment="true" applyProtection="false">
      <alignment horizontal="center" vertical="top" textRotation="0" wrapText="false" indent="0" shrinkToFit="false"/>
      <protection locked="true" hidden="false"/>
    </xf>
    <xf numFmtId="164" fontId="18" fillId="0" borderId="0" xfId="29" applyFont="true" applyBorder="true" applyAlignment="false" applyProtection="false">
      <alignment horizontal="general" vertical="bottom" textRotation="0" wrapText="false" indent="0" shrinkToFit="false"/>
      <protection locked="true" hidden="false"/>
    </xf>
    <xf numFmtId="171" fontId="17" fillId="0" borderId="0" xfId="29" applyFont="true" applyBorder="true" applyAlignment="true" applyProtection="false">
      <alignment horizontal="center" vertical="center" textRotation="0" wrapText="false" indent="0" shrinkToFit="false"/>
      <protection locked="true" hidden="false"/>
    </xf>
    <xf numFmtId="164" fontId="34" fillId="0" borderId="0" xfId="29" applyFont="true" applyBorder="true" applyAlignment="true" applyProtection="false">
      <alignment horizontal="center" vertical="top" textRotation="0" wrapText="false" indent="0" shrinkToFit="false"/>
      <protection locked="true" hidden="false"/>
    </xf>
    <xf numFmtId="164" fontId="6" fillId="0" borderId="0" xfId="29" applyFont="true" applyBorder="true" applyAlignment="false" applyProtection="false">
      <alignment horizontal="general" vertical="bottom" textRotation="0" wrapText="false" indent="0" shrinkToFit="false"/>
      <protection locked="true" hidden="false"/>
    </xf>
    <xf numFmtId="164" fontId="53" fillId="0" borderId="0" xfId="25" applyFont="true" applyBorder="true" applyAlignment="true" applyProtection="false">
      <alignment horizontal="justify" vertical="top" textRotation="0" wrapText="true" indent="0" shrinkToFit="false" readingOrder="1"/>
      <protection locked="true" hidden="false"/>
    </xf>
    <xf numFmtId="164" fontId="0" fillId="0" borderId="0" xfId="25" applyFont="false" applyBorder="false" applyAlignment="false" applyProtection="false">
      <alignment horizontal="general" vertical="bottom" textRotation="0" wrapText="false" indent="0" shrinkToFit="false"/>
      <protection locked="true" hidden="false"/>
    </xf>
    <xf numFmtId="164" fontId="54" fillId="0" borderId="0" xfId="25" applyFont="true" applyBorder="false" applyAlignment="false" applyProtection="false">
      <alignment horizontal="general" vertical="bottom" textRotation="0" wrapText="false" indent="0" shrinkToFit="false"/>
      <protection locked="true" hidden="false"/>
    </xf>
    <xf numFmtId="164" fontId="54" fillId="0" borderId="0" xfId="25" applyFont="true" applyBorder="true" applyAlignment="true" applyProtection="false">
      <alignment horizontal="justify" vertical="top" textRotation="0" wrapText="true" indent="0" shrinkToFit="false" readingOrder="1"/>
      <protection locked="true" hidden="false"/>
    </xf>
    <xf numFmtId="164" fontId="54" fillId="0" borderId="0" xfId="25" applyFont="true" applyBorder="true" applyAlignment="true" applyProtection="false">
      <alignment horizontal="justify" vertical="top" textRotation="0" wrapText="true" indent="0" shrinkToFit="false"/>
      <protection locked="true" hidden="false"/>
    </xf>
    <xf numFmtId="164" fontId="58" fillId="0" borderId="0" xfId="21" applyFont="true" applyBorder="true" applyAlignment="true" applyProtection="true">
      <alignment horizontal="justify" vertical="top" textRotation="0" wrapText="true" indent="0" shrinkToFit="false"/>
      <protection locked="true" hidden="false"/>
    </xf>
    <xf numFmtId="164" fontId="4" fillId="0" borderId="0" xfId="21" applyFont="false" applyBorder="true" applyAlignment="true" applyProtection="true">
      <alignment horizontal="general" vertical="top" textRotation="0" wrapText="true" indent="0" shrinkToFit="false"/>
      <protection locked="true" hidden="false"/>
    </xf>
    <xf numFmtId="164" fontId="22" fillId="0" borderId="0" xfId="24" applyFont="true" applyBorder="true" applyAlignment="true" applyProtection="false">
      <alignment horizontal="general" vertical="center" textRotation="0" wrapText="false" indent="0" shrinkToFit="false"/>
      <protection locked="true" hidden="false"/>
    </xf>
    <xf numFmtId="164" fontId="22" fillId="0" borderId="1" xfId="24" applyFont="true" applyBorder="true" applyAlignment="true" applyProtection="false">
      <alignment horizontal="general" vertical="center" textRotation="0" wrapText="false" indent="0" shrinkToFit="false"/>
      <protection locked="true" hidden="false"/>
    </xf>
    <xf numFmtId="164" fontId="6" fillId="0" borderId="1" xfId="24" applyFont="true" applyBorder="true" applyAlignment="true" applyProtection="false">
      <alignment horizontal="right" vertical="center" textRotation="0" wrapText="false" indent="0" shrinkToFit="false"/>
      <protection locked="true" hidden="false"/>
    </xf>
    <xf numFmtId="164" fontId="30" fillId="0" borderId="17" xfId="24" applyFont="true" applyBorder="true" applyAlignment="true" applyProtection="false">
      <alignment horizontal="center" vertical="center" textRotation="0" wrapText="false" indent="0" shrinkToFit="false"/>
      <protection locked="true" hidden="false"/>
    </xf>
    <xf numFmtId="164" fontId="22" fillId="0" borderId="17" xfId="24" applyFont="true" applyBorder="true" applyAlignment="true" applyProtection="false">
      <alignment horizontal="center" vertical="center" textRotation="0" wrapText="false" indent="0" shrinkToFit="false"/>
      <protection locked="true" hidden="false"/>
    </xf>
    <xf numFmtId="164" fontId="22" fillId="0" borderId="0" xfId="24" applyFont="true" applyBorder="true" applyAlignment="true" applyProtection="false">
      <alignment horizontal="center" vertical="center" textRotation="0" wrapText="false" indent="0" shrinkToFit="false"/>
      <protection locked="true" hidden="false"/>
    </xf>
    <xf numFmtId="167" fontId="22" fillId="0" borderId="0" xfId="24" applyFont="true" applyBorder="true" applyAlignment="true" applyProtection="false">
      <alignment horizontal="right" vertical="bottom" textRotation="0" wrapText="false" indent="0" shrinkToFit="false"/>
      <protection locked="true" hidden="false"/>
    </xf>
    <xf numFmtId="171" fontId="59" fillId="2" borderId="0" xfId="29" applyFont="true" applyBorder="true" applyAlignment="true" applyProtection="false">
      <alignment horizontal="left" vertical="center" textRotation="0" wrapText="true" indent="0" shrinkToFit="false"/>
      <protection locked="true" hidden="false"/>
    </xf>
    <xf numFmtId="164" fontId="10" fillId="0" borderId="0" xfId="26" applyFont="true" applyBorder="true" applyAlignment="true" applyProtection="false">
      <alignment horizontal="left" vertical="bottom" textRotation="0" wrapText="false" indent="0" shrinkToFit="false"/>
      <protection locked="true" hidden="false"/>
    </xf>
    <xf numFmtId="171" fontId="30" fillId="0" borderId="0" xfId="29" applyFont="true" applyBorder="true" applyAlignment="true" applyProtection="false">
      <alignment horizontal="center" vertical="center" textRotation="0" wrapText="false" indent="0" shrinkToFit="false"/>
      <protection locked="true" hidden="false"/>
    </xf>
    <xf numFmtId="164" fontId="33" fillId="0" borderId="0" xfId="29" applyFont="true" applyBorder="true" applyAlignment="true" applyProtection="false">
      <alignment horizontal="center" vertical="center" textRotation="0" wrapText="false" indent="0" shrinkToFit="false"/>
      <protection locked="true" hidden="false"/>
    </xf>
    <xf numFmtId="164" fontId="22" fillId="0" borderId="0" xfId="24" applyFont="true" applyBorder="true" applyAlignment="true" applyProtection="false">
      <alignment horizontal="general" vertical="center" textRotation="0" wrapText="false" indent="0" shrinkToFit="false"/>
      <protection locked="true" hidden="false"/>
    </xf>
    <xf numFmtId="164" fontId="23" fillId="0" borderId="0" xfId="29" applyFont="true" applyBorder="true" applyAlignment="true" applyProtection="false">
      <alignment horizontal="justify" vertical="top" textRotation="0" wrapText="true" indent="0" shrinkToFit="false"/>
      <protection locked="true" hidden="false"/>
    </xf>
    <xf numFmtId="164" fontId="6" fillId="2" borderId="0" xfId="24" applyFont="true" applyBorder="true" applyAlignment="true" applyProtection="false">
      <alignment horizontal="left" vertical="top" textRotation="0" wrapText="true" indent="0" shrinkToFit="false"/>
      <protection locked="true" hidden="false"/>
    </xf>
    <xf numFmtId="164" fontId="27" fillId="0" borderId="0" xfId="29" applyFont="true" applyBorder="false" applyAlignment="true" applyProtection="false">
      <alignment horizontal="general" vertical="bottom" textRotation="0" wrapText="true" indent="0" shrinkToFit="false"/>
      <protection locked="true" hidden="false"/>
    </xf>
    <xf numFmtId="164" fontId="23" fillId="0" borderId="0" xfId="24" applyFont="true" applyBorder="true" applyAlignment="true" applyProtection="false">
      <alignment horizontal="left" vertical="bottom" textRotation="0" wrapText="true" indent="0" shrinkToFit="false"/>
      <protection locked="true" hidden="false"/>
    </xf>
    <xf numFmtId="164" fontId="23" fillId="3" borderId="18" xfId="24" applyFont="true" applyBorder="true" applyAlignment="true" applyProtection="false">
      <alignment horizontal="general" vertical="center" textRotation="0" wrapText="true" indent="0" shrinkToFit="false"/>
      <protection locked="true" hidden="false"/>
    </xf>
    <xf numFmtId="164" fontId="23" fillId="3" borderId="19" xfId="24" applyFont="true" applyBorder="true" applyAlignment="true" applyProtection="false">
      <alignment horizontal="general" vertical="center" textRotation="0" wrapText="true" indent="0" shrinkToFit="false"/>
      <protection locked="true" hidden="false"/>
    </xf>
    <xf numFmtId="164" fontId="23" fillId="4" borderId="20" xfId="24" applyFont="true" applyBorder="true" applyAlignment="true" applyProtection="false">
      <alignment horizontal="general" vertical="center" textRotation="0" wrapText="true" indent="0" shrinkToFit="false"/>
      <protection locked="true" hidden="false"/>
    </xf>
    <xf numFmtId="164" fontId="23" fillId="4" borderId="21" xfId="24" applyFont="true" applyBorder="true" applyAlignment="true" applyProtection="false">
      <alignment horizontal="general" vertical="center" textRotation="0" wrapText="true" indent="0" shrinkToFit="false"/>
      <protection locked="true" hidden="false"/>
    </xf>
    <xf numFmtId="165" fontId="23" fillId="4" borderId="20" xfId="24" applyFont="true" applyBorder="true" applyAlignment="true" applyProtection="false">
      <alignment horizontal="left" vertical="center" textRotation="0" wrapText="true" indent="0" shrinkToFit="false"/>
      <protection locked="true" hidden="false"/>
    </xf>
    <xf numFmtId="164" fontId="23" fillId="0" borderId="21" xfId="24" applyFont="true" applyBorder="true" applyAlignment="true" applyProtection="false">
      <alignment horizontal="general" vertical="center" textRotation="0" wrapText="true" indent="0" shrinkToFit="false"/>
      <protection locked="true" hidden="false"/>
    </xf>
    <xf numFmtId="164" fontId="23" fillId="0" borderId="21" xfId="24" applyFont="true" applyBorder="true" applyAlignment="true" applyProtection="false">
      <alignment horizontal="right" vertical="center" textRotation="0" wrapText="true" indent="0" shrinkToFit="false"/>
      <protection locked="true" hidden="false"/>
    </xf>
    <xf numFmtId="164" fontId="6" fillId="2" borderId="0" xfId="24" applyFont="true" applyBorder="true" applyAlignment="true" applyProtection="false">
      <alignment horizontal="general" vertical="bottom" textRotation="0" wrapText="true" indent="0" shrinkToFit="false"/>
      <protection locked="true" hidden="false"/>
    </xf>
    <xf numFmtId="164" fontId="27" fillId="0" borderId="0" xfId="29" applyFont="true" applyBorder="false" applyAlignment="true" applyProtection="false">
      <alignment horizontal="general" vertical="bottom" textRotation="0" wrapText="false" indent="0" shrinkToFit="false" readingOrder="1"/>
      <protection locked="true" hidden="false"/>
    </xf>
    <xf numFmtId="164" fontId="23" fillId="0" borderId="0" xfId="24" applyFont="true" applyBorder="true" applyAlignment="true" applyProtection="false">
      <alignment horizontal="justify" vertical="center" textRotation="0" wrapText="true" indent="0" shrinkToFit="false"/>
      <protection locked="true" hidden="false"/>
    </xf>
    <xf numFmtId="164" fontId="27" fillId="0" borderId="0" xfId="24" applyFont="true" applyBorder="false" applyAlignment="true" applyProtection="false">
      <alignment horizontal="left" vertical="top" textRotation="0" wrapText="true" indent="0" shrinkToFit="false"/>
      <protection locked="true" hidden="false"/>
    </xf>
    <xf numFmtId="164" fontId="60" fillId="0" borderId="0" xfId="20" applyFont="true" applyBorder="true" applyAlignment="true" applyProtection="true">
      <alignment horizontal="general" vertical="bottom" textRotation="0" wrapText="true" indent="0" shrinkToFit="false"/>
      <protection locked="true" hidden="false"/>
    </xf>
    <xf numFmtId="164" fontId="27" fillId="0" borderId="0" xfId="24" applyFont="true" applyBorder="false" applyAlignment="true" applyProtection="false">
      <alignment horizontal="general" vertical="bottom" textRotation="0" wrapText="true" indent="0" shrinkToFit="false"/>
      <protection locked="true" hidden="false"/>
    </xf>
    <xf numFmtId="164" fontId="23" fillId="0" borderId="0" xfId="29" applyFont="true" applyBorder="false" applyAlignment="true" applyProtection="false">
      <alignment horizontal="general" vertical="bottom" textRotation="0" wrapText="true" indent="0" shrinkToFit="false"/>
      <protection locked="true" hidden="false"/>
    </xf>
    <xf numFmtId="164" fontId="62" fillId="0" borderId="0" xfId="20" applyFont="true" applyBorder="true" applyAlignment="true" applyProtection="true">
      <alignment horizontal="left" vertical="bottom" textRotation="0" wrapText="true" indent="0" shrinkToFit="false"/>
      <protection locked="true" hidden="false"/>
    </xf>
    <xf numFmtId="164" fontId="6" fillId="0" borderId="0" xfId="24" applyFont="true" applyBorder="true" applyAlignment="true" applyProtection="false">
      <alignment horizontal="general" vertical="center" textRotation="0" wrapText="false" indent="0" shrinkToFit="false"/>
      <protection locked="true" hidden="false"/>
    </xf>
    <xf numFmtId="164" fontId="24" fillId="0" borderId="0" xfId="24" applyFont="true" applyBorder="true" applyAlignment="true" applyProtection="false">
      <alignment horizontal="left" vertical="bottom" textRotation="0" wrapText="false" indent="0" shrinkToFit="false"/>
      <protection locked="true" hidden="false"/>
    </xf>
    <xf numFmtId="164" fontId="24" fillId="0" borderId="1" xfId="24" applyFont="true" applyBorder="true" applyAlignment="false" applyProtection="false">
      <alignment horizontal="general" vertical="bottom" textRotation="0" wrapText="false" indent="0" shrinkToFit="false"/>
      <protection locked="true" hidden="false"/>
    </xf>
    <xf numFmtId="164" fontId="24" fillId="0" borderId="0" xfId="24" applyFont="true" applyBorder="true" applyAlignment="false" applyProtection="false">
      <alignment horizontal="general" vertical="bottom" textRotation="0" wrapText="false" indent="0" shrinkToFit="false"/>
      <protection locked="true" hidden="false"/>
    </xf>
    <xf numFmtId="164" fontId="6" fillId="0" borderId="0" xfId="24" applyFont="true" applyBorder="true" applyAlignment="true" applyProtection="false">
      <alignment horizontal="right" vertical="center" textRotation="0" wrapText="false" indent="0" shrinkToFit="false"/>
      <protection locked="true" hidden="false"/>
    </xf>
    <xf numFmtId="164" fontId="63" fillId="0" borderId="0" xfId="24" applyFont="true" applyBorder="true" applyAlignment="true" applyProtection="true">
      <alignment horizontal="left" vertical="bottom" textRotation="0" wrapText="false" indent="15" shrinkToFit="false"/>
      <protection locked="true" hidden="false"/>
    </xf>
    <xf numFmtId="164" fontId="6" fillId="0" borderId="0" xfId="24" applyFont="true" applyBorder="true" applyAlignment="true" applyProtection="false">
      <alignment horizontal="left" vertical="bottom" textRotation="0" wrapText="false" indent="0" shrinkToFit="false"/>
      <protection locked="true" hidden="false"/>
    </xf>
    <xf numFmtId="164" fontId="6" fillId="0" borderId="0" xfId="24" applyFont="false" applyBorder="true" applyAlignment="true" applyProtection="false">
      <alignment horizontal="left" vertical="bottom" textRotation="0" wrapText="false" indent="0" shrinkToFit="false"/>
      <protection locked="true" hidden="false"/>
    </xf>
    <xf numFmtId="164" fontId="6" fillId="2" borderId="0" xfId="24" applyFont="true" applyBorder="true" applyAlignment="true" applyProtection="false">
      <alignment horizontal="right" vertical="bottom" textRotation="0" wrapText="false" indent="0" shrinkToFit="false"/>
      <protection locked="true" hidden="false"/>
    </xf>
    <xf numFmtId="164" fontId="6" fillId="0" borderId="0" xfId="24" applyFont="true" applyBorder="false" applyAlignment="true" applyProtection="false">
      <alignment horizontal="left" vertical="top" textRotation="0" wrapText="true" indent="0" shrinkToFit="false"/>
      <protection locked="true" hidden="false"/>
    </xf>
    <xf numFmtId="164" fontId="10" fillId="0" borderId="0" xfId="24" applyFont="true" applyBorder="true" applyAlignment="false" applyProtection="false">
      <alignment horizontal="general" vertical="bottom" textRotation="0" wrapText="false" indent="0" shrinkToFit="false"/>
      <protection locked="true" hidden="false"/>
    </xf>
    <xf numFmtId="164" fontId="9" fillId="0" borderId="0" xfId="24" applyFont="true" applyBorder="true" applyAlignment="false" applyProtection="false">
      <alignment horizontal="general" vertical="bottom" textRotation="0" wrapText="false" indent="0" shrinkToFit="false"/>
      <protection locked="true" hidden="false"/>
    </xf>
    <xf numFmtId="164" fontId="5" fillId="0" borderId="0" xfId="22" applyFont="false" applyBorder="true" applyAlignment="true" applyProtection="true">
      <alignment horizontal="right" vertical="bottom" textRotation="0" wrapText="false" indent="0" shrinkToFit="false" readingOrder="1"/>
      <protection locked="true" hidden="false"/>
    </xf>
    <xf numFmtId="164" fontId="23" fillId="0" borderId="0" xfId="24" applyFont="true" applyBorder="true" applyAlignment="true" applyProtection="false">
      <alignment horizontal="left" vertical="bottom" textRotation="0" wrapText="false" indent="0" shrinkToFit="false"/>
      <protection locked="true" hidden="false"/>
    </xf>
    <xf numFmtId="164" fontId="6" fillId="0" borderId="0" xfId="24" applyFont="true" applyBorder="true" applyAlignment="true" applyProtection="false">
      <alignment horizontal="left" vertical="bottom" textRotation="0" wrapText="true" indent="0" shrinkToFit="false"/>
      <protection locked="true" hidden="false"/>
    </xf>
    <xf numFmtId="164" fontId="64" fillId="0" borderId="0" xfId="28" applyFont="true" applyBorder="false" applyAlignment="true" applyProtection="true">
      <alignment horizontal="left" vertical="bottom" textRotation="0" wrapText="false" indent="15" shrinkToFit="false"/>
      <protection locked="true" hidden="false"/>
    </xf>
    <xf numFmtId="164" fontId="5" fillId="0" borderId="0" xfId="22" applyFont="true" applyBorder="true" applyAlignment="true" applyProtection="true">
      <alignment horizontal="left" vertical="top" textRotation="0" wrapText="true" indent="3" shrinkToFit="false"/>
      <protection locked="true" hidden="false"/>
    </xf>
    <xf numFmtId="164" fontId="64" fillId="0" borderId="0" xfId="28" applyFont="true" applyBorder="false" applyAlignment="true" applyProtection="true">
      <alignment horizontal="center" vertical="bottom" textRotation="0" wrapText="false" indent="0" shrinkToFit="false"/>
      <protection locked="true" hidden="false"/>
    </xf>
    <xf numFmtId="164" fontId="6" fillId="0" borderId="0" xfId="24" applyFont="false" applyBorder="false" applyAlignment="true" applyProtection="false">
      <alignment horizontal="general" vertical="bottom" textRotation="0" wrapText="false" indent="0" shrinkToFit="false"/>
      <protection locked="true" hidden="false"/>
    </xf>
    <xf numFmtId="164" fontId="63" fillId="0" borderId="0" xfId="28" applyFont="true" applyBorder="true" applyAlignment="true" applyProtection="false">
      <alignment horizontal="left" vertical="top" textRotation="0" wrapText="true" indent="3" shrinkToFit="false"/>
      <protection locked="true" hidden="false"/>
    </xf>
    <xf numFmtId="164" fontId="6" fillId="0" borderId="0" xfId="24" applyFont="false" applyBorder="false" applyAlignment="true" applyProtection="true">
      <alignment horizontal="left" vertical="bottom" textRotation="0" wrapText="false" indent="5" shrinkToFit="false"/>
      <protection locked="true" hidden="false"/>
    </xf>
    <xf numFmtId="164" fontId="6" fillId="0" borderId="0" xfId="24" applyFont="true" applyBorder="true" applyAlignment="true" applyProtection="false">
      <alignment horizontal="left" vertical="top" textRotation="0" wrapText="true" indent="0" shrinkToFit="false"/>
      <protection locked="true" hidden="false"/>
    </xf>
    <xf numFmtId="164" fontId="63" fillId="0" borderId="0" xfId="28" applyFont="true" applyBorder="false" applyAlignment="true" applyProtection="false">
      <alignment horizontal="left" vertical="top" textRotation="0" wrapText="true" indent="3" shrinkToFit="false"/>
      <protection locked="true" hidden="false"/>
    </xf>
    <xf numFmtId="164" fontId="17" fillId="0" borderId="0" xfId="24" applyFont="true" applyBorder="true" applyAlignment="true" applyProtection="false">
      <alignment horizontal="left" vertical="top" textRotation="0" wrapText="true" indent="0" shrinkToFit="false"/>
      <protection locked="true" hidden="false"/>
    </xf>
    <xf numFmtId="164" fontId="5" fillId="0" borderId="0" xfId="22" applyFont="true" applyBorder="true" applyAlignment="true" applyProtection="true">
      <alignment horizontal="left" vertical="bottom" textRotation="0" wrapText="true" indent="3" shrinkToFit="false"/>
      <protection locked="true" hidden="false"/>
    </xf>
    <xf numFmtId="164" fontId="5" fillId="0" borderId="0" xfId="22" applyFont="true" applyBorder="true" applyAlignment="true" applyProtection="true">
      <alignment horizontal="left" vertical="bottom" textRotation="0" wrapText="false" indent="3" shrinkToFit="false"/>
      <protection locked="true" hidden="false"/>
    </xf>
    <xf numFmtId="164" fontId="5" fillId="0" borderId="0" xfId="22" applyFont="true" applyBorder="true" applyAlignment="true" applyProtection="true">
      <alignment horizontal="general" vertical="bottom" textRotation="0" wrapText="true" indent="0" shrinkToFit="false"/>
      <protection locked="true" hidden="false"/>
    </xf>
    <xf numFmtId="164" fontId="64" fillId="0" borderId="0" xfId="28" applyFont="true" applyBorder="false" applyAlignment="true" applyProtection="true">
      <alignment horizontal="left" vertical="bottom" textRotation="0" wrapText="false" indent="15" shrinkToFit="false"/>
      <protection locked="true" hidden="false"/>
    </xf>
    <xf numFmtId="164" fontId="5" fillId="0" borderId="0" xfId="22" applyFont="false" applyBorder="true" applyAlignment="true" applyProtection="true">
      <alignment horizontal="left" vertical="bottom" textRotation="0" wrapText="true" indent="3" shrinkToFit="false"/>
      <protection locked="true" hidden="false"/>
    </xf>
    <xf numFmtId="164" fontId="64" fillId="0" borderId="0" xfId="28" applyFont="true" applyBorder="false" applyAlignment="true" applyProtection="true">
      <alignment horizontal="center" vertical="bottom" textRotation="0" wrapText="false" indent="0" shrinkToFit="false"/>
      <protection locked="true" hidden="false"/>
    </xf>
    <xf numFmtId="164" fontId="6" fillId="0" borderId="0" xfId="24" applyFont="true" applyBorder="true" applyAlignment="true" applyProtection="false">
      <alignment horizontal="left" vertical="bottom" textRotation="0" wrapText="false" indent="0" shrinkToFit="false"/>
      <protection locked="true" hidden="false"/>
    </xf>
    <xf numFmtId="164" fontId="5" fillId="0" borderId="0" xfId="22" applyFont="true" applyBorder="true" applyAlignment="true" applyProtection="true">
      <alignment horizontal="left" vertical="bottom" textRotation="0" wrapText="true" indent="0" shrinkToFit="false"/>
      <protection locked="true" hidden="false"/>
    </xf>
    <xf numFmtId="164" fontId="23" fillId="0" borderId="0" xfId="24" applyFont="true" applyBorder="true" applyAlignment="true" applyProtection="false">
      <alignment horizontal="left" vertical="bottom" textRotation="0" wrapText="false" indent="0" shrinkToFit="false"/>
      <protection locked="true" hidden="false"/>
    </xf>
    <xf numFmtId="164" fontId="6" fillId="0" borderId="0" xfId="28" applyFont="true" applyBorder="false" applyAlignment="true" applyProtection="false">
      <alignment horizontal="left" vertical="bottom" textRotation="0" wrapText="false" indent="0" shrinkToFit="false"/>
      <protection locked="true" hidden="false"/>
    </xf>
    <xf numFmtId="164" fontId="6" fillId="0" borderId="0" xfId="28" applyFont="true" applyBorder="true" applyAlignment="true" applyProtection="false">
      <alignment horizontal="left" vertical="bottom" textRotation="0" wrapText="false" indent="0" shrinkToFit="false"/>
      <protection locked="true" hidden="false"/>
    </xf>
    <xf numFmtId="164" fontId="24" fillId="0" borderId="0" xfId="24" applyFont="true" applyBorder="true" applyAlignment="true" applyProtection="false">
      <alignment horizontal="left" vertical="bottom" textRotation="0" wrapText="false" indent="0" shrinkToFit="false"/>
      <protection locked="true" hidden="false"/>
    </xf>
    <xf numFmtId="164" fontId="6" fillId="0" borderId="0" xfId="24" applyFont="true" applyBorder="true" applyAlignment="true" applyProtection="false">
      <alignment horizontal="left" vertical="bottom" textRotation="0" wrapText="true" indent="0" shrinkToFit="false"/>
      <protection locked="true" hidden="false"/>
    </xf>
    <xf numFmtId="164" fontId="5" fillId="0" borderId="0" xfId="22" applyFont="true" applyBorder="true" applyAlignment="true" applyProtection="true">
      <alignment horizontal="left" vertical="bottom" textRotation="0" wrapText="false" indent="0" shrinkToFit="false"/>
      <protection locked="true" hidden="false"/>
    </xf>
    <xf numFmtId="186" fontId="6" fillId="0" borderId="0" xfId="24" applyFont="false" applyBorder="false" applyAlignment="false" applyProtection="false">
      <alignment horizontal="general" vertical="bottom" textRotation="0" wrapText="false" indent="0" shrinkToFit="false"/>
      <protection locked="true" hidden="false"/>
    </xf>
    <xf numFmtId="164" fontId="6" fillId="0" borderId="0" xfId="24" applyFont="false" applyBorder="false" applyAlignment="false" applyProtection="false">
      <alignment horizontal="general" vertical="bottom" textRotation="0" wrapText="false" indent="0" shrinkToFit="false"/>
      <protection locked="true" hidden="false"/>
    </xf>
    <xf numFmtId="170" fontId="6" fillId="0" borderId="0" xfId="24" applyFont="false" applyBorder="true" applyAlignment="false" applyProtection="false">
      <alignment horizontal="general" vertical="bottom" textRotation="0" wrapText="false" indent="0" shrinkToFit="false"/>
      <protection locked="true" hidden="false"/>
    </xf>
    <xf numFmtId="164" fontId="6" fillId="0" borderId="0" xfId="24" applyFont="false" applyBorder="true" applyAlignment="false" applyProtection="false">
      <alignment horizontal="general" vertical="bottom" textRotation="0" wrapText="false" indent="0" shrinkToFit="false"/>
      <protection locked="true" hidden="false"/>
    </xf>
    <xf numFmtId="164" fontId="6" fillId="0" borderId="0" xfId="24" applyFont="false" applyBorder="false" applyAlignment="false" applyProtection="false">
      <alignment horizontal="general" vertical="bottom" textRotation="0" wrapText="false" indent="0" shrinkToFit="false"/>
      <protection locked="true" hidden="false"/>
    </xf>
    <xf numFmtId="164" fontId="17" fillId="0" borderId="0" xfId="24" applyFont="true" applyBorder="false" applyAlignment="false" applyProtection="false">
      <alignment horizontal="general" vertical="bottom" textRotation="0" wrapText="false" indent="0" shrinkToFit="false"/>
      <protection locked="true" hidden="false"/>
    </xf>
    <xf numFmtId="164" fontId="6" fillId="0" borderId="0" xfId="24" applyFont="true" applyBorder="true" applyAlignment="true" applyProtection="false">
      <alignment horizontal="center" vertical="bottom" textRotation="0" wrapText="false" indent="0" shrinkToFit="false"/>
      <protection locked="true" hidden="false"/>
    </xf>
    <xf numFmtId="164" fontId="6" fillId="0" borderId="0" xfId="24" applyFont="true" applyBorder="true" applyAlignment="true" applyProtection="false">
      <alignment horizontal="center" vertical="bottom" textRotation="0" wrapText="false" indent="0" shrinkToFit="false"/>
      <protection locked="true" hidden="false"/>
    </xf>
    <xf numFmtId="172" fontId="6" fillId="0" borderId="0" xfId="24" applyFont="true" applyBorder="false" applyAlignment="false" applyProtection="false">
      <alignment horizontal="general" vertical="bottom" textRotation="0" wrapText="false" indent="0" shrinkToFit="false"/>
      <protection locked="true" hidden="false"/>
    </xf>
    <xf numFmtId="170" fontId="6" fillId="5" borderId="0" xfId="24" applyFont="false" applyBorder="false" applyAlignment="false" applyProtection="false">
      <alignment horizontal="general" vertical="bottom" textRotation="0" wrapText="false" indent="0" shrinkToFit="false"/>
      <protection locked="true" hidden="false"/>
    </xf>
    <xf numFmtId="170" fontId="6" fillId="6" borderId="0" xfId="24" applyFont="false" applyBorder="false" applyAlignment="false" applyProtection="false">
      <alignment horizontal="general" vertical="bottom" textRotation="0" wrapText="false" indent="0" shrinkToFit="false"/>
      <protection locked="true" hidden="false"/>
    </xf>
    <xf numFmtId="170" fontId="6" fillId="0" borderId="0" xfId="24" applyFont="false" applyBorder="false" applyAlignment="false" applyProtection="false">
      <alignment horizontal="general" vertical="bottom" textRotation="0" wrapText="false" indent="0" shrinkToFit="false"/>
      <protection locked="true" hidden="false"/>
    </xf>
    <xf numFmtId="170" fontId="6" fillId="0" borderId="0" xfId="24" applyFont="false" applyBorder="false" applyAlignment="false" applyProtection="false">
      <alignment horizontal="general" vertical="bottom" textRotation="0" wrapText="false" indent="0" shrinkToFit="false"/>
      <protection locked="true" hidden="false"/>
    </xf>
    <xf numFmtId="172" fontId="6" fillId="0" borderId="0" xfId="24" applyFont="true" applyBorder="true" applyAlignment="true" applyProtection="false">
      <alignment horizontal="left" vertical="top" textRotation="0" wrapText="false" indent="0" shrinkToFit="false"/>
      <protection locked="true" hidden="false"/>
    </xf>
    <xf numFmtId="173" fontId="6" fillId="0" borderId="0" xfId="24" applyFont="false" applyBorder="false" applyAlignment="false" applyProtection="false">
      <alignment horizontal="general" vertical="bottom" textRotation="0" wrapText="false" indent="0" shrinkToFit="false"/>
      <protection locked="true" hidden="false"/>
    </xf>
    <xf numFmtId="186" fontId="6" fillId="0" borderId="0" xfId="24" applyFont="true" applyBorder="true" applyAlignment="true" applyProtection="false">
      <alignment horizontal="center" vertical="center" textRotation="0" wrapText="false" indent="0" shrinkToFit="false"/>
      <protection locked="true" hidden="false"/>
    </xf>
    <xf numFmtId="164" fontId="6" fillId="0" borderId="0" xfId="24" applyFont="true" applyBorder="true" applyAlignment="true" applyProtection="false">
      <alignment horizontal="center" vertical="bottom" textRotation="0" wrapText="false" indent="0" shrinkToFit="false"/>
      <protection locked="true" hidden="false"/>
    </xf>
    <xf numFmtId="170" fontId="6" fillId="0" borderId="0" xfId="24" applyFont="true" applyBorder="true" applyAlignment="true" applyProtection="false">
      <alignment horizontal="center" vertical="bottom" textRotation="0" wrapText="false" indent="0" shrinkToFit="false"/>
      <protection locked="true" hidden="false"/>
    </xf>
    <xf numFmtId="164" fontId="6" fillId="0" borderId="0" xfId="24" applyFont="true" applyBorder="true" applyAlignment="true" applyProtection="false">
      <alignment horizontal="center" vertical="center" textRotation="0" wrapText="true" indent="0" shrinkToFit="false"/>
      <protection locked="true" hidden="false"/>
    </xf>
    <xf numFmtId="170" fontId="6" fillId="0" borderId="0" xfId="24" applyFont="true" applyBorder="true" applyAlignment="true" applyProtection="false">
      <alignment horizontal="center" vertical="bottom" textRotation="0" wrapText="false" indent="0" shrinkToFit="false"/>
      <protection locked="true" hidden="false"/>
    </xf>
    <xf numFmtId="164" fontId="6" fillId="0" borderId="0" xfId="24" applyFont="true" applyBorder="false" applyAlignment="true" applyProtection="false">
      <alignment horizontal="center" vertical="bottom" textRotation="0" wrapText="false" indent="0" shrinkToFit="false"/>
      <protection locked="true" hidden="false"/>
    </xf>
    <xf numFmtId="164" fontId="6" fillId="0" borderId="0" xfId="24" applyFont="true" applyBorder="false" applyAlignment="true" applyProtection="false">
      <alignment horizontal="center" vertical="center" textRotation="0" wrapText="true" indent="0" shrinkToFit="false"/>
      <protection locked="true" hidden="false"/>
    </xf>
    <xf numFmtId="173" fontId="6" fillId="7" borderId="0" xfId="24" applyFont="false" applyBorder="false" applyAlignment="false" applyProtection="false">
      <alignment horizontal="general" vertical="bottom" textRotation="0" wrapText="false" indent="0" shrinkToFit="false"/>
      <protection locked="true" hidden="false"/>
    </xf>
    <xf numFmtId="169" fontId="6" fillId="7" borderId="0" xfId="24" applyFont="false" applyBorder="false" applyAlignment="true" applyProtection="false">
      <alignment horizontal="right" vertical="bottom" textRotation="0" wrapText="false" indent="0" shrinkToFit="false"/>
      <protection locked="true" hidden="false"/>
    </xf>
    <xf numFmtId="186" fontId="6" fillId="0" borderId="0" xfId="24" applyFont="false" applyBorder="true" applyAlignment="false" applyProtection="false">
      <alignment horizontal="general" vertical="bottom" textRotation="0" wrapText="false" indent="0" shrinkToFit="false"/>
      <protection locked="true" hidden="false"/>
    </xf>
    <xf numFmtId="186" fontId="6" fillId="7" borderId="0" xfId="24" applyFont="false" applyBorder="false" applyAlignment="false" applyProtection="false">
      <alignment horizontal="general" vertical="bottom" textRotation="0" wrapText="false" indent="0" shrinkToFit="false"/>
      <protection locked="true" hidden="false"/>
    </xf>
    <xf numFmtId="170" fontId="6" fillId="8" borderId="0" xfId="24" applyFont="false" applyBorder="true" applyAlignment="false" applyProtection="false">
      <alignment horizontal="general" vertical="bottom" textRotation="0" wrapText="false" indent="0" shrinkToFit="false"/>
      <protection locked="true" hidden="false"/>
    </xf>
    <xf numFmtId="186" fontId="6" fillId="8" borderId="0" xfId="24" applyFont="false" applyBorder="true" applyAlignment="false" applyProtection="false">
      <alignment horizontal="general" vertical="bottom" textRotation="0" wrapText="false" indent="0" shrinkToFit="false"/>
      <protection locked="true" hidden="false"/>
    </xf>
    <xf numFmtId="172" fontId="6" fillId="0" borderId="0" xfId="24" applyFont="false" applyBorder="true" applyAlignment="false" applyProtection="false">
      <alignment horizontal="general" vertical="bottom" textRotation="0" wrapText="false" indent="0" shrinkToFit="false"/>
      <protection locked="true" hidden="false"/>
    </xf>
  </cellXfs>
  <cellStyles count="22">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Link 2" xfId="21" builtinId="53" customBuiltin="true"/>
    <cellStyle name="Link 2 2" xfId="22" builtinId="53" customBuiltin="true"/>
    <cellStyle name="Link 3" xfId="23" builtinId="53" customBuiltin="true"/>
    <cellStyle name="Standard 2 2 2" xfId="24" builtinId="53" customBuiltin="true"/>
    <cellStyle name="Standard 2 2 3" xfId="25" builtinId="53" customBuiltin="true"/>
    <cellStyle name="Standard 2 3" xfId="26" builtinId="53" customBuiltin="true"/>
    <cellStyle name="Standard 2 7" xfId="27" builtinId="53" customBuiltin="true"/>
    <cellStyle name="Standard 2 8" xfId="28" builtinId="53" customBuiltin="true"/>
    <cellStyle name="Standard 3" xfId="29" builtinId="53" customBuiltin="true"/>
    <cellStyle name="Standard 4 2" xfId="30" builtinId="53" customBuiltin="true"/>
    <cellStyle name="Standard 8" xfId="31" builtinId="53" customBuiltin="true"/>
    <cellStyle name="Standard_Entwurf_Kreisheft_18_08_2009" xfId="32" builtinId="53" customBuiltin="true"/>
    <cellStyle name="Standard_qheftd" xfId="33" builtinId="53" customBuiltin="true"/>
    <cellStyle name="Standard_qheftd 2" xfId="34" builtinId="53" customBuiltin="true"/>
    <cellStyle name="Standard_Vorlage Infoseite" xfId="35" builtinId="53" customBuiltin="tru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563C1"/>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BFBFBF"/>
      <rgbColor rgb="FFFFCC99"/>
      <rgbColor rgb="FF3366FF"/>
      <rgbColor rgb="FF33CCCC"/>
      <rgbColor rgb="FF99CC00"/>
      <rgbColor rgb="FFFFCC00"/>
      <rgbColor rgb="FFFF9900"/>
      <rgbColor rgb="FFFF6600"/>
      <rgbColor rgb="FF8B8B8B"/>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393366756652526"/>
          <c:y val="0.0339545570589737"/>
          <c:w val="0.907571667309423"/>
          <c:h val="0.938473321419454"/>
        </c:manualLayout>
      </c:layout>
      <c:barChart>
        <c:barDir val="bar"/>
        <c:grouping val="clustered"/>
        <c:varyColors val="0"/>
        <c:ser>
          <c:idx val="0"/>
          <c:order val="0"/>
          <c:spPr>
            <a:solidFill>
              <a:srgbClr val="969696"/>
            </a:solidFill>
            <a:ln w="25560">
              <a:noFill/>
            </a:ln>
          </c:spPr>
          <c:invertIfNegative val="0"/>
          <c:dLbls>
            <c:dLbl>
              <c:idx val="0"/>
              <c:dLblPos val="outEnd"/>
              <c:showLegendKey val="0"/>
              <c:showVal val="0"/>
              <c:showCatName val="0"/>
              <c:showSerName val="0"/>
              <c:showPercent val="0"/>
            </c:dLbl>
            <c:dLbl>
              <c:idx val="1"/>
              <c:dLblPos val="outEnd"/>
              <c:showLegendKey val="0"/>
              <c:showVal val="0"/>
              <c:showCatName val="0"/>
              <c:showSerName val="0"/>
              <c:showPercent val="0"/>
            </c:dLbl>
            <c:dLbl>
              <c:idx val="2"/>
              <c:dLblPos val="outEnd"/>
              <c:showLegendKey val="0"/>
              <c:showVal val="0"/>
              <c:showCatName val="0"/>
              <c:showSerName val="0"/>
              <c:showPercent val="0"/>
            </c:dLbl>
            <c:dLbl>
              <c:idx val="3"/>
              <c:dLblPos val="outEnd"/>
              <c:showLegendKey val="0"/>
              <c:showVal val="0"/>
              <c:showCatName val="0"/>
              <c:showSerName val="0"/>
              <c:showPercent val="0"/>
            </c:dLbl>
            <c:dLblPos val="outEnd"/>
            <c:showLegendKey val="0"/>
            <c:showVal val="1"/>
            <c:showCatName val="0"/>
            <c:showSerName val="0"/>
            <c:showPercent val="0"/>
            <c:showLeaderLines val="0"/>
          </c:dLbls>
          <c:val>
            <c:numRef>
              <c:f>Daten_Diagramme!$B$6:$B$9</c:f>
              <c:numCache>
                <c:formatCode>General</c:formatCode>
                <c:ptCount val="4"/>
                <c:pt idx="0">
                  <c:v>2.38747199529295</c:v>
                </c:pt>
                <c:pt idx="1">
                  <c:v>2.39385441686011</c:v>
                </c:pt>
                <c:pt idx="2">
                  <c:v>2.43196930668998</c:v>
                </c:pt>
                <c:pt idx="3">
                  <c:v>2.38996715557454</c:v>
                </c:pt>
              </c:numCache>
            </c:numRef>
          </c:val>
        </c:ser>
        <c:ser>
          <c:idx val="1"/>
          <c:order val="1"/>
          <c:spPr>
            <a:noFill/>
            <a:ln w="25560">
              <a:noFill/>
            </a:ln>
          </c:spPr>
          <c:invertIfNegative val="0"/>
          <c:dLbls>
            <c:dLbl>
              <c:idx val="0"/>
              <c:dLblPos val="outEnd"/>
              <c:showLegendKey val="0"/>
              <c:showVal val="0"/>
              <c:showCatName val="0"/>
              <c:showSerName val="0"/>
              <c:showPercent val="0"/>
            </c:dLbl>
            <c:dLbl>
              <c:idx val="1"/>
              <c:dLblPos val="outEnd"/>
              <c:showLegendKey val="0"/>
              <c:showVal val="0"/>
              <c:showCatName val="0"/>
              <c:showSerName val="0"/>
              <c:showPercent val="0"/>
            </c:dLbl>
            <c:dLbl>
              <c:idx val="2"/>
              <c:dLblPos val="outEnd"/>
              <c:showLegendKey val="0"/>
              <c:showVal val="0"/>
              <c:showCatName val="0"/>
              <c:showSerName val="0"/>
              <c:showPercent val="0"/>
            </c:dLbl>
            <c:dLbl>
              <c:idx val="3"/>
              <c:dLblPos val="outEnd"/>
              <c:showLegendKey val="0"/>
              <c:showVal val="0"/>
              <c:showCatName val="0"/>
              <c:showSerName val="0"/>
              <c:showPercent val="0"/>
            </c:dLbl>
            <c:dLblPos val="outEnd"/>
            <c:showLegendKey val="0"/>
            <c:showVal val="1"/>
            <c:showCatName val="0"/>
            <c:showSerName val="0"/>
            <c:showPercent val="0"/>
            <c:showLeaderLines val="0"/>
          </c:dLbls>
          <c:val>
            <c:numRef>
              <c:f>Daten_Diagramme!$H$6:$H$9</c:f>
              <c:numCache>
                <c:formatCode>General</c:formatCode>
                <c:ptCount val="4"/>
                <c:pt idx="0">
                  <c:v/>
                </c:pt>
                <c:pt idx="1">
                  <c:v/>
                </c:pt>
                <c:pt idx="2">
                  <c:v/>
                </c:pt>
                <c:pt idx="3">
                  <c:v/>
                </c:pt>
              </c:numCache>
            </c:numRef>
          </c:val>
        </c:ser>
        <c:gapWidth val="100"/>
        <c:overlap val="100"/>
        <c:axId val="42944409"/>
        <c:axId val="24912093"/>
      </c:barChart>
      <c:scatterChart>
        <c:scatterStyle val="lineMarker"/>
        <c:varyColors val="0"/>
        <c:ser>
          <c:idx val="2"/>
          <c:order val="2"/>
          <c:spPr>
            <a:solidFill>
              <a:srgbClr val="ffffff"/>
            </a:solidFill>
            <a:ln w="28440">
              <a:noFill/>
            </a:ln>
          </c:spPr>
          <c:marker>
            <c:symbol val="square"/>
            <c:size val="5"/>
            <c:spPr>
              <a:noFill/>
            </c:spPr>
          </c:marker>
          <c:dLbls>
            <c:showLegendKey val="0"/>
            <c:showVal val="0"/>
            <c:showCatName val="0"/>
            <c:showSerName val="0"/>
            <c:showPercent val="0"/>
            <c:showLeaderLines val="0"/>
          </c:dLbls>
          <c:xVal>
            <c:numRef>
              <c:f>Daten_Diagramme!$K$6:$K$9</c:f>
              <c:numCache>
                <c:formatCode>General</c:formatCode>
                <c:ptCount val="4"/>
                <c:pt idx="0">
                  <c:v>1</c:v>
                </c:pt>
                <c:pt idx="1">
                  <c:v>2</c:v>
                </c:pt>
                <c:pt idx="2">
                  <c:v>3</c:v>
                </c:pt>
                <c:pt idx="3">
                  <c:v>4</c:v>
                </c:pt>
              </c:numCache>
            </c:numRef>
          </c:xVal>
          <c:yVal>
            <c:numRef>
              <c:f>Daten_Diagramme!$J$6:$J$9</c:f>
              <c:numCache>
                <c:formatCode>General</c:formatCode>
                <c:ptCount val="4"/>
                <c:pt idx="0">
                  <c:v/>
                </c:pt>
                <c:pt idx="1">
                  <c:v/>
                </c:pt>
                <c:pt idx="2">
                  <c:v/>
                </c:pt>
                <c:pt idx="3">
                  <c:v/>
                </c:pt>
              </c:numCache>
            </c:numRef>
          </c:yVal>
          <c:smooth val="0"/>
        </c:ser>
        <c:axId val="67282579"/>
        <c:axId val="83485289"/>
      </c:scatterChart>
      <c:catAx>
        <c:axId val="42944409"/>
        <c:scaling>
          <c:orientation val="maxMin"/>
        </c:scaling>
        <c:delete val="0"/>
        <c:axPos val="b"/>
        <c:numFmt formatCode="General" sourceLinked="1"/>
        <c:majorTickMark val="none"/>
        <c:minorTickMark val="none"/>
        <c:tickLblPos val="none"/>
        <c:spPr>
          <a:ln w="3240">
            <a:solidFill>
              <a:srgbClr val="000000"/>
            </a:solidFill>
            <a:round/>
          </a:ln>
        </c:spPr>
        <c:txPr>
          <a:bodyPr/>
          <a:p>
            <a:pPr>
              <a:defRPr b="0" sz="350" spc="-1" strike="noStrike">
                <a:solidFill>
                  <a:srgbClr val="000000"/>
                </a:solidFill>
                <a:uFill>
                  <a:solidFill>
                    <a:srgbClr val="ffffff"/>
                  </a:solidFill>
                </a:uFill>
                <a:latin typeface="Arial"/>
                <a:ea typeface="Arial"/>
              </a:defRPr>
            </a:pPr>
          </a:p>
        </c:txPr>
        <c:crossAx val="24912093"/>
        <c:crosses val="autoZero"/>
        <c:auto val="1"/>
        <c:lblAlgn val="ctr"/>
        <c:lblOffset val="100"/>
      </c:catAx>
      <c:valAx>
        <c:axId val="24912093"/>
        <c:scaling>
          <c:orientation val="minMax"/>
          <c:max val="50"/>
          <c:min val="-50"/>
        </c:scaling>
        <c:delete val="1"/>
        <c:axPos val="l"/>
        <c:numFmt formatCode="#,#00" sourceLinked="0"/>
        <c:majorTickMark val="out"/>
        <c:minorTickMark val="none"/>
        <c:tickLblPos val="none"/>
        <c:spPr>
          <a:ln w="6480">
            <a:solidFill>
              <a:srgbClr val="8b8b8b"/>
            </a:solidFill>
            <a:round/>
          </a:ln>
        </c:spPr>
        <c:txPr>
          <a:bodyPr/>
          <a:p>
            <a:pPr>
              <a:defRPr b="0" sz="350" spc="-1" strike="noStrike">
                <a:solidFill>
                  <a:srgbClr val="000000"/>
                </a:solidFill>
                <a:uFill>
                  <a:solidFill>
                    <a:srgbClr val="ffffff"/>
                  </a:solidFill>
                </a:uFill>
                <a:latin typeface="Arial"/>
                <a:ea typeface="Arial"/>
              </a:defRPr>
            </a:pPr>
          </a:p>
        </c:txPr>
        <c:crossAx val="42944409"/>
        <c:crosses val="autoZero"/>
        <c:majorUnit val="10"/>
        <c:minorUnit val="5"/>
      </c:valAx>
      <c:catAx>
        <c:axId val="67282579"/>
        <c:scaling>
          <c:orientation val="minMax"/>
        </c:scaling>
        <c:delete val="1"/>
        <c:axPos val="t"/>
        <c:numFmt formatCode="General" sourceLinked="0"/>
        <c:majorTickMark val="out"/>
        <c:minorTickMark val="none"/>
        <c:tickLblPos val="none"/>
        <c:spPr>
          <a:ln w="6480">
            <a:solidFill>
              <a:srgbClr val="8b8b8b"/>
            </a:solidFill>
            <a:round/>
          </a:ln>
        </c:spPr>
        <c:txPr>
          <a:bodyPr/>
          <a:p>
            <a:pPr>
              <a:defRPr b="0" sz="350" spc="-1" strike="noStrike">
                <a:solidFill>
                  <a:srgbClr val="000000"/>
                </a:solidFill>
                <a:uFill>
                  <a:solidFill>
                    <a:srgbClr val="ffffff"/>
                  </a:solidFill>
                </a:uFill>
                <a:latin typeface="Arial"/>
                <a:ea typeface="Arial"/>
              </a:defRPr>
            </a:pPr>
          </a:p>
        </c:txPr>
        <c:crossAx val="83485289"/>
        <c:crossesAt val="40"/>
        <c:auto val="1"/>
        <c:lblAlgn val="ctr"/>
        <c:lblOffset val="100"/>
      </c:catAx>
      <c:valAx>
        <c:axId val="83485289"/>
        <c:scaling>
          <c:orientation val="maxMin"/>
          <c:max val="40"/>
          <c:min val="0"/>
        </c:scaling>
        <c:delete val="1"/>
        <c:axPos val="r"/>
        <c:numFmt formatCode="General" sourceLinked="0"/>
        <c:majorTickMark val="out"/>
        <c:minorTickMark val="none"/>
        <c:tickLblPos val="none"/>
        <c:spPr>
          <a:ln w="6480">
            <a:solidFill>
              <a:srgbClr val="8b8b8b"/>
            </a:solidFill>
            <a:round/>
          </a:ln>
        </c:spPr>
        <c:txPr>
          <a:bodyPr/>
          <a:p>
            <a:pPr>
              <a:defRPr b="0" sz="350" spc="-1" strike="noStrike">
                <a:solidFill>
                  <a:srgbClr val="000000"/>
                </a:solidFill>
                <a:uFill>
                  <a:solidFill>
                    <a:srgbClr val="ffffff"/>
                  </a:solidFill>
                </a:uFill>
                <a:latin typeface="Arial"/>
                <a:ea typeface="Arial"/>
              </a:defRPr>
            </a:pPr>
          </a:p>
        </c:txPr>
        <c:crossAx val="67282579"/>
        <c:crosses val="max"/>
        <c:majorUnit val="10"/>
        <c:minorUnit val="5"/>
      </c:valAx>
      <c:spPr>
        <a:solidFill>
          <a:srgbClr val="ffffff"/>
        </a:solidFill>
        <a:ln>
          <a:noFill/>
        </a:ln>
      </c:spPr>
    </c:plotArea>
    <c:plotVisOnly val="1"/>
    <c:dispBlanksAs val="gap"/>
  </c:chart>
  <c:spPr>
    <a:noFill/>
    <a:ln w="9360">
      <a:no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477551506490413"/>
          <c:y val="0.0339545570589737"/>
          <c:w val="0.907586042634274"/>
          <c:h val="0.938473321419454"/>
        </c:manualLayout>
      </c:layout>
      <c:barChart>
        <c:barDir val="bar"/>
        <c:grouping val="clustered"/>
        <c:varyColors val="0"/>
        <c:ser>
          <c:idx val="0"/>
          <c:order val="0"/>
          <c:spPr>
            <a:solidFill>
              <a:srgbClr val="969696"/>
            </a:solidFill>
            <a:ln w="25560">
              <a:noFill/>
            </a:ln>
          </c:spPr>
          <c:invertIfNegative val="0"/>
          <c:dLbls>
            <c:dLbl>
              <c:idx val="0"/>
              <c:dLblPos val="outEnd"/>
              <c:showLegendKey val="0"/>
              <c:showVal val="0"/>
              <c:showCatName val="0"/>
              <c:showSerName val="0"/>
              <c:showPercent val="0"/>
            </c:dLbl>
            <c:dLbl>
              <c:idx val="1"/>
              <c:dLblPos val="outEnd"/>
              <c:showLegendKey val="0"/>
              <c:showVal val="0"/>
              <c:showCatName val="0"/>
              <c:showSerName val="0"/>
              <c:showPercent val="0"/>
            </c:dLbl>
            <c:dLbl>
              <c:idx val="2"/>
              <c:dLblPos val="outEnd"/>
              <c:showLegendKey val="0"/>
              <c:showVal val="0"/>
              <c:showCatName val="0"/>
              <c:showSerName val="0"/>
              <c:showPercent val="0"/>
            </c:dLbl>
            <c:dLbl>
              <c:idx val="3"/>
              <c:dLblPos val="outEnd"/>
              <c:showLegendKey val="0"/>
              <c:showVal val="0"/>
              <c:showCatName val="0"/>
              <c:showSerName val="0"/>
              <c:showPercent val="0"/>
            </c:dLbl>
            <c:dLblPos val="outEnd"/>
            <c:showLegendKey val="0"/>
            <c:showVal val="1"/>
            <c:showCatName val="0"/>
            <c:showSerName val="0"/>
            <c:showPercent val="0"/>
            <c:showLeaderLines val="0"/>
          </c:dLbls>
          <c:val>
            <c:numRef>
              <c:f>Daten_Diagramme!$C$6:$C$9</c:f>
              <c:numCache>
                <c:formatCode>General</c:formatCode>
                <c:ptCount val="4"/>
                <c:pt idx="0">
                  <c:v>0.50652639781804</c:v>
                </c:pt>
                <c:pt idx="1">
                  <c:v>0.365580190764955</c:v>
                </c:pt>
                <c:pt idx="2">
                  <c:v>0.729629695489373</c:v>
                </c:pt>
                <c:pt idx="3">
                  <c:v>0.675235690722162</c:v>
                </c:pt>
              </c:numCache>
            </c:numRef>
          </c:val>
        </c:ser>
        <c:ser>
          <c:idx val="1"/>
          <c:order val="1"/>
          <c:spPr>
            <a:noFill/>
            <a:ln w="25560">
              <a:noFill/>
            </a:ln>
          </c:spPr>
          <c:invertIfNegative val="0"/>
          <c:dLbls>
            <c:dLbl>
              <c:idx val="0"/>
              <c:dLblPos val="outEnd"/>
              <c:showLegendKey val="0"/>
              <c:showVal val="0"/>
              <c:showCatName val="0"/>
              <c:showSerName val="0"/>
              <c:showPercent val="0"/>
            </c:dLbl>
            <c:dLbl>
              <c:idx val="1"/>
              <c:dLblPos val="outEnd"/>
              <c:showLegendKey val="0"/>
              <c:showVal val="0"/>
              <c:showCatName val="0"/>
              <c:showSerName val="0"/>
              <c:showPercent val="0"/>
            </c:dLbl>
            <c:dLbl>
              <c:idx val="2"/>
              <c:dLblPos val="outEnd"/>
              <c:showLegendKey val="0"/>
              <c:showVal val="0"/>
              <c:showCatName val="0"/>
              <c:showSerName val="0"/>
              <c:showPercent val="0"/>
            </c:dLbl>
            <c:dLbl>
              <c:idx val="3"/>
              <c:dLblPos val="outEnd"/>
              <c:showLegendKey val="0"/>
              <c:showVal val="0"/>
              <c:showCatName val="0"/>
              <c:showSerName val="0"/>
              <c:showPercent val="0"/>
            </c:dLbl>
            <c:dLblPos val="outEnd"/>
            <c:showLegendKey val="0"/>
            <c:showVal val="1"/>
            <c:showCatName val="0"/>
            <c:showSerName val="0"/>
            <c:showPercent val="0"/>
            <c:showLeaderLines val="0"/>
          </c:dLbls>
          <c:val>
            <c:numRef>
              <c:f>Daten_Diagramme!$I$6:$I$9</c:f>
              <c:numCache>
                <c:formatCode>General</c:formatCode>
                <c:ptCount val="4"/>
                <c:pt idx="0">
                  <c:v/>
                </c:pt>
                <c:pt idx="1">
                  <c:v/>
                </c:pt>
                <c:pt idx="2">
                  <c:v/>
                </c:pt>
                <c:pt idx="3">
                  <c:v/>
                </c:pt>
              </c:numCache>
            </c:numRef>
          </c:val>
        </c:ser>
        <c:gapWidth val="100"/>
        <c:overlap val="100"/>
        <c:axId val="78795490"/>
        <c:axId val="58472520"/>
      </c:barChart>
      <c:scatterChart>
        <c:scatterStyle val="lineMarker"/>
        <c:varyColors val="0"/>
        <c:ser>
          <c:idx val="2"/>
          <c:order val="2"/>
          <c:spPr>
            <a:solidFill>
              <a:srgbClr val="ffffff"/>
            </a:solidFill>
            <a:ln w="28440">
              <a:noFill/>
            </a:ln>
          </c:spPr>
          <c:marker>
            <c:symbol val="square"/>
            <c:size val="5"/>
            <c:spPr>
              <a:noFill/>
            </c:spPr>
          </c:marker>
          <c:dLbls>
            <c:showLegendKey val="0"/>
            <c:showVal val="0"/>
            <c:showCatName val="0"/>
            <c:showSerName val="0"/>
            <c:showPercent val="0"/>
            <c:showLeaderLines val="0"/>
          </c:dLbls>
          <c:xVal>
            <c:numRef>
              <c:f>Daten_Diagramme!$M$6:$M$9</c:f>
              <c:numCache>
                <c:formatCode>General</c:formatCode>
                <c:ptCount val="4"/>
                <c:pt idx="0">
                  <c:v>1</c:v>
                </c:pt>
                <c:pt idx="1">
                  <c:v>2</c:v>
                </c:pt>
                <c:pt idx="2">
                  <c:v>3</c:v>
                </c:pt>
                <c:pt idx="3">
                  <c:v>4</c:v>
                </c:pt>
              </c:numCache>
            </c:numRef>
          </c:xVal>
          <c:yVal>
            <c:numRef>
              <c:f>Daten_Diagramme!$L$6:$L$9</c:f>
              <c:numCache>
                <c:formatCode>General</c:formatCode>
                <c:ptCount val="4"/>
                <c:pt idx="0">
                  <c:v/>
                </c:pt>
                <c:pt idx="1">
                  <c:v/>
                </c:pt>
                <c:pt idx="2">
                  <c:v/>
                </c:pt>
                <c:pt idx="3">
                  <c:v/>
                </c:pt>
              </c:numCache>
            </c:numRef>
          </c:yVal>
          <c:smooth val="0"/>
        </c:ser>
        <c:axId val="56781383"/>
        <c:axId val="50601159"/>
      </c:scatterChart>
      <c:catAx>
        <c:axId val="78795490"/>
        <c:scaling>
          <c:orientation val="maxMin"/>
        </c:scaling>
        <c:delete val="0"/>
        <c:axPos val="b"/>
        <c:numFmt formatCode="General" sourceLinked="1"/>
        <c:majorTickMark val="none"/>
        <c:minorTickMark val="none"/>
        <c:tickLblPos val="none"/>
        <c:spPr>
          <a:ln w="3240">
            <a:solidFill>
              <a:srgbClr val="000000"/>
            </a:solidFill>
            <a:round/>
          </a:ln>
        </c:spPr>
        <c:txPr>
          <a:bodyPr/>
          <a:p>
            <a:pPr>
              <a:defRPr b="0" sz="325" spc="-1" strike="noStrike">
                <a:solidFill>
                  <a:srgbClr val="000000"/>
                </a:solidFill>
                <a:uFill>
                  <a:solidFill>
                    <a:srgbClr val="ffffff"/>
                  </a:solidFill>
                </a:uFill>
                <a:latin typeface="Arial"/>
                <a:ea typeface="Arial"/>
              </a:defRPr>
            </a:pPr>
          </a:p>
        </c:txPr>
        <c:crossAx val="58472520"/>
        <c:crosses val="autoZero"/>
        <c:auto val="1"/>
        <c:lblAlgn val="ctr"/>
        <c:lblOffset val="100"/>
      </c:catAx>
      <c:valAx>
        <c:axId val="58472520"/>
        <c:scaling>
          <c:orientation val="minMax"/>
          <c:max val="50"/>
          <c:min val="-50"/>
        </c:scaling>
        <c:delete val="1"/>
        <c:axPos val="l"/>
        <c:numFmt formatCode="#,#00" sourceLinked="0"/>
        <c:majorTickMark val="out"/>
        <c:minorTickMark val="none"/>
        <c:tickLblPos val="none"/>
        <c:spPr>
          <a:ln w="6480">
            <a:solidFill>
              <a:srgbClr val="8b8b8b"/>
            </a:solidFill>
            <a:round/>
          </a:ln>
        </c:spPr>
        <c:txPr>
          <a:bodyPr/>
          <a:p>
            <a:pPr>
              <a:defRPr b="0" sz="325" spc="-1" strike="noStrike">
                <a:solidFill>
                  <a:srgbClr val="000000"/>
                </a:solidFill>
                <a:uFill>
                  <a:solidFill>
                    <a:srgbClr val="ffffff"/>
                  </a:solidFill>
                </a:uFill>
                <a:latin typeface="Arial"/>
                <a:ea typeface="Arial"/>
              </a:defRPr>
            </a:pPr>
          </a:p>
        </c:txPr>
        <c:crossAx val="78795490"/>
        <c:crosses val="autoZero"/>
        <c:majorUnit val="10"/>
        <c:minorUnit val="5"/>
      </c:valAx>
      <c:catAx>
        <c:axId val="56781383"/>
        <c:scaling>
          <c:orientation val="minMax"/>
        </c:scaling>
        <c:delete val="1"/>
        <c:axPos val="t"/>
        <c:numFmt formatCode="General" sourceLinked="0"/>
        <c:majorTickMark val="out"/>
        <c:minorTickMark val="none"/>
        <c:tickLblPos val="none"/>
        <c:spPr>
          <a:ln w="6480">
            <a:solidFill>
              <a:srgbClr val="8b8b8b"/>
            </a:solidFill>
            <a:round/>
          </a:ln>
        </c:spPr>
        <c:txPr>
          <a:bodyPr/>
          <a:p>
            <a:pPr>
              <a:defRPr b="0" sz="325" spc="-1" strike="noStrike">
                <a:solidFill>
                  <a:srgbClr val="000000"/>
                </a:solidFill>
                <a:uFill>
                  <a:solidFill>
                    <a:srgbClr val="ffffff"/>
                  </a:solidFill>
                </a:uFill>
                <a:latin typeface="Arial"/>
                <a:ea typeface="Arial"/>
              </a:defRPr>
            </a:pPr>
          </a:p>
        </c:txPr>
        <c:crossAx val="50601159"/>
        <c:crosses val="max"/>
        <c:auto val="1"/>
        <c:lblAlgn val="ctr"/>
        <c:lblOffset val="100"/>
      </c:catAx>
      <c:valAx>
        <c:axId val="50601159"/>
        <c:scaling>
          <c:orientation val="maxMin"/>
          <c:max val="40"/>
          <c:min val="0"/>
        </c:scaling>
        <c:delete val="1"/>
        <c:axPos val="r"/>
        <c:numFmt formatCode="General" sourceLinked="0"/>
        <c:majorTickMark val="out"/>
        <c:minorTickMark val="none"/>
        <c:tickLblPos val="none"/>
        <c:spPr>
          <a:ln w="6480">
            <a:solidFill>
              <a:srgbClr val="8b8b8b"/>
            </a:solidFill>
            <a:round/>
          </a:ln>
        </c:spPr>
        <c:txPr>
          <a:bodyPr/>
          <a:p>
            <a:pPr>
              <a:defRPr b="0" sz="325" spc="-1" strike="noStrike">
                <a:solidFill>
                  <a:srgbClr val="000000"/>
                </a:solidFill>
                <a:uFill>
                  <a:solidFill>
                    <a:srgbClr val="ffffff"/>
                  </a:solidFill>
                </a:uFill>
                <a:latin typeface="Arial"/>
                <a:ea typeface="Arial"/>
              </a:defRPr>
            </a:pPr>
          </a:p>
        </c:txPr>
        <c:crossAx val="56781383"/>
        <c:crosses val="max"/>
        <c:majorUnit val="10"/>
        <c:minorUnit val="5"/>
      </c:valAx>
      <c:spPr>
        <a:noFill/>
        <a:ln w="25560">
          <a:noFill/>
        </a:ln>
      </c:spPr>
    </c:plotArea>
    <c:plotVisOnly val="1"/>
    <c:dispBlanksAs val="gap"/>
  </c:chart>
  <c:spPr>
    <a:noFill/>
    <a:ln w="9360">
      <a:no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446072759994858"/>
          <c:y val="0.0142491467576792"/>
          <c:w val="0.91387067746497"/>
          <c:h val="0.98570819112628"/>
        </c:manualLayout>
      </c:layout>
      <c:barChart>
        <c:barDir val="bar"/>
        <c:grouping val="clustered"/>
        <c:varyColors val="0"/>
        <c:ser>
          <c:idx val="0"/>
          <c:order val="0"/>
          <c:spPr>
            <a:solidFill>
              <a:srgbClr val="969696"/>
            </a:solidFill>
            <a:ln w="25560">
              <a:noFill/>
            </a:ln>
          </c:spPr>
          <c:invertIfNegative val="0"/>
          <c:dLbls>
            <c:dLbl>
              <c:idx val="0"/>
              <c:dLblPos val="outEnd"/>
              <c:showLegendKey val="0"/>
              <c:showVal val="0"/>
              <c:showCatName val="0"/>
              <c:showSerName val="0"/>
              <c:showPercent val="0"/>
            </c:dLbl>
            <c:dLbl>
              <c:idx val="1"/>
              <c:dLblPos val="outEnd"/>
              <c:showLegendKey val="0"/>
              <c:showVal val="0"/>
              <c:showCatName val="0"/>
              <c:showSerName val="0"/>
              <c:showPercent val="0"/>
            </c:dLbl>
            <c:dLbl>
              <c:idx val="2"/>
              <c:dLblPos val="outEnd"/>
              <c:showLegendKey val="0"/>
              <c:showVal val="0"/>
              <c:showCatName val="0"/>
              <c:showSerName val="0"/>
              <c:showPercent val="0"/>
            </c:dLbl>
            <c:dLbl>
              <c:idx val="3"/>
              <c:dLblPos val="outEnd"/>
              <c:showLegendKey val="0"/>
              <c:showVal val="0"/>
              <c:showCatName val="0"/>
              <c:showSerName val="0"/>
              <c:showPercent val="0"/>
            </c:dLbl>
            <c:dLbl>
              <c:idx val="4"/>
              <c:dLblPos val="outEnd"/>
              <c:showLegendKey val="0"/>
              <c:showVal val="0"/>
              <c:showCatName val="0"/>
              <c:showSerName val="0"/>
              <c:showPercent val="0"/>
            </c:dLbl>
            <c:dLbl>
              <c:idx val="5"/>
              <c:dLblPos val="outEnd"/>
              <c:showLegendKey val="0"/>
              <c:showVal val="0"/>
              <c:showCatName val="0"/>
              <c:showSerName val="0"/>
              <c:showPercent val="0"/>
            </c:dLbl>
            <c:dLbl>
              <c:idx val="6"/>
              <c:dLblPos val="outEnd"/>
              <c:showLegendKey val="0"/>
              <c:showVal val="0"/>
              <c:showCatName val="0"/>
              <c:showSerName val="0"/>
              <c:showPercent val="0"/>
            </c:dLbl>
            <c:dLbl>
              <c:idx val="7"/>
              <c:dLblPos val="outEnd"/>
              <c:showLegendKey val="0"/>
              <c:showVal val="0"/>
              <c:showCatName val="0"/>
              <c:showSerName val="0"/>
              <c:showPercent val="0"/>
            </c:dLbl>
            <c:dLbl>
              <c:idx val="8"/>
              <c:dLblPos val="outEnd"/>
              <c:showLegendKey val="0"/>
              <c:showVal val="0"/>
              <c:showCatName val="0"/>
              <c:showSerName val="0"/>
              <c:showPercent val="0"/>
            </c:dLbl>
            <c:dLbl>
              <c:idx val="9"/>
              <c:dLblPos val="outEnd"/>
              <c:showLegendKey val="0"/>
              <c:showVal val="0"/>
              <c:showCatName val="0"/>
              <c:showSerName val="0"/>
              <c:showPercent val="0"/>
            </c:dLbl>
            <c:dLbl>
              <c:idx val="10"/>
              <c:dLblPos val="outEnd"/>
              <c:showLegendKey val="0"/>
              <c:showVal val="0"/>
              <c:showCatName val="0"/>
              <c:showSerName val="0"/>
              <c:showPercent val="0"/>
            </c:dLbl>
            <c:dLbl>
              <c:idx val="11"/>
              <c:dLblPos val="outEnd"/>
              <c:showLegendKey val="0"/>
              <c:showVal val="0"/>
              <c:showCatName val="0"/>
              <c:showSerName val="0"/>
              <c:showPercent val="0"/>
            </c:dLbl>
            <c:dLbl>
              <c:idx val="12"/>
              <c:dLblPos val="outEnd"/>
              <c:showLegendKey val="0"/>
              <c:showVal val="0"/>
              <c:showCatName val="0"/>
              <c:showSerName val="0"/>
              <c:showPercent val="0"/>
            </c:dLbl>
            <c:dLbl>
              <c:idx val="13"/>
              <c:dLblPos val="outEnd"/>
              <c:showLegendKey val="0"/>
              <c:showVal val="0"/>
              <c:showCatName val="0"/>
              <c:showSerName val="0"/>
              <c:showPercent val="0"/>
            </c:dLbl>
            <c:dLbl>
              <c:idx val="14"/>
              <c:dLblPos val="outEnd"/>
              <c:showLegendKey val="0"/>
              <c:showVal val="0"/>
              <c:showCatName val="0"/>
              <c:showSerName val="0"/>
              <c:showPercent val="0"/>
            </c:dLbl>
            <c:dLbl>
              <c:idx val="15"/>
              <c:dLblPos val="outEnd"/>
              <c:showLegendKey val="0"/>
              <c:showVal val="0"/>
              <c:showCatName val="0"/>
              <c:showSerName val="0"/>
              <c:showPercent val="0"/>
            </c:dLbl>
            <c:dLbl>
              <c:idx val="16"/>
              <c:dLblPos val="outEnd"/>
              <c:showLegendKey val="0"/>
              <c:showVal val="0"/>
              <c:showCatName val="0"/>
              <c:showSerName val="0"/>
              <c:showPercent val="0"/>
            </c:dLbl>
            <c:dLbl>
              <c:idx val="17"/>
              <c:dLblPos val="outEnd"/>
              <c:showLegendKey val="0"/>
              <c:showVal val="0"/>
              <c:showCatName val="0"/>
              <c:showSerName val="0"/>
              <c:showPercent val="0"/>
            </c:dLbl>
            <c:dLbl>
              <c:idx val="18"/>
              <c:dLblPos val="outEnd"/>
              <c:showLegendKey val="0"/>
              <c:showVal val="0"/>
              <c:showCatName val="0"/>
              <c:showSerName val="0"/>
              <c:showPercent val="0"/>
            </c:dLbl>
            <c:dLbl>
              <c:idx val="19"/>
              <c:dLblPos val="outEnd"/>
              <c:showLegendKey val="0"/>
              <c:showVal val="0"/>
              <c:showCatName val="0"/>
              <c:showSerName val="0"/>
              <c:showPercent val="0"/>
            </c:dLbl>
            <c:dLbl>
              <c:idx val="20"/>
              <c:dLblPos val="outEnd"/>
              <c:showLegendKey val="0"/>
              <c:showVal val="0"/>
              <c:showCatName val="0"/>
              <c:showSerName val="0"/>
              <c:showPercent val="0"/>
            </c:dLbl>
            <c:dLbl>
              <c:idx val="21"/>
              <c:dLblPos val="outEnd"/>
              <c:showLegendKey val="0"/>
              <c:showVal val="0"/>
              <c:showCatName val="0"/>
              <c:showSerName val="0"/>
              <c:showPercent val="0"/>
            </c:dLbl>
            <c:dLbl>
              <c:idx val="22"/>
              <c:dLblPos val="outEnd"/>
              <c:showLegendKey val="0"/>
              <c:showVal val="0"/>
              <c:showCatName val="0"/>
              <c:showSerName val="0"/>
              <c:showPercent val="0"/>
            </c:dLbl>
            <c:dLbl>
              <c:idx val="23"/>
              <c:dLblPos val="outEnd"/>
              <c:showLegendKey val="0"/>
              <c:showVal val="0"/>
              <c:showCatName val="0"/>
              <c:showSerName val="0"/>
              <c:showPercent val="0"/>
            </c:dLbl>
            <c:dLbl>
              <c:idx val="24"/>
              <c:dLblPos val="outEnd"/>
              <c:showLegendKey val="0"/>
              <c:showVal val="0"/>
              <c:showCatName val="0"/>
              <c:showSerName val="0"/>
              <c:showPercent val="0"/>
            </c:dLbl>
            <c:dLbl>
              <c:idx val="25"/>
              <c:dLblPos val="outEnd"/>
              <c:showLegendKey val="0"/>
              <c:showVal val="0"/>
              <c:showCatName val="0"/>
              <c:showSerName val="0"/>
              <c:showPercent val="0"/>
            </c:dLbl>
            <c:dLblPos val="outEnd"/>
            <c:showLegendKey val="0"/>
            <c:showVal val="1"/>
            <c:showCatName val="0"/>
            <c:showSerName val="0"/>
            <c:showPercent val="0"/>
            <c:showLeaderLines val="0"/>
          </c:dLbls>
          <c:val>
            <c:numRef>
              <c:f>Daten_Diagramme!$B$14:$B$39</c:f>
              <c:numCache>
                <c:formatCode>General</c:formatCode>
                <c:ptCount val="26"/>
                <c:pt idx="0">
                  <c:v>2.38747199529295</c:v>
                </c:pt>
                <c:pt idx="1">
                  <c:v>-16.6666666666667</c:v>
                </c:pt>
                <c:pt idx="2">
                  <c:v>-11.0279637652619</c:v>
                </c:pt>
                <c:pt idx="3">
                  <c:v>-0.995644057249533</c:v>
                </c:pt>
                <c:pt idx="4">
                  <c:v>0.437636761487965</c:v>
                </c:pt>
                <c:pt idx="5">
                  <c:v>-0.756143667296787</c:v>
                </c:pt>
                <c:pt idx="6">
                  <c:v>-2.53565768621236</c:v>
                </c:pt>
                <c:pt idx="7">
                  <c:v>7.61534185658699</c:v>
                </c:pt>
                <c:pt idx="8">
                  <c:v>-3.06306306306306</c:v>
                </c:pt>
                <c:pt idx="9">
                  <c:v>12.953216374269</c:v>
                </c:pt>
                <c:pt idx="10">
                  <c:v>-6.72153635116598</c:v>
                </c:pt>
                <c:pt idx="11">
                  <c:v>2.58064516129032</c:v>
                </c:pt>
                <c:pt idx="12">
                  <c:v>-0.715307582260372</c:v>
                </c:pt>
                <c:pt idx="13">
                  <c:v>-1.15917444161719</c:v>
                </c:pt>
                <c:pt idx="14">
                  <c:v>9.50354609929078</c:v>
                </c:pt>
                <c:pt idx="15">
                  <c:v>-4.86111111111111</c:v>
                </c:pt>
                <c:pt idx="16">
                  <c:v>2.52409362092703</c:v>
                </c:pt>
                <c:pt idx="17">
                  <c:v>4.88268864933418</c:v>
                </c:pt>
                <c:pt idx="18">
                  <c:v>4.17669302165693</c:v>
                </c:pt>
                <c:pt idx="19">
                  <c:v>8.1650193382037</c:v>
                </c:pt>
                <c:pt idx="20">
                  <c:v>-1.29087779690189</c:v>
                </c:pt>
                <c:pt idx="21">
                  <c:v>0</c:v>
                </c:pt>
                <c:pt idx="22">
                  <c:v/>
                </c:pt>
                <c:pt idx="23">
                  <c:v>-16.6666666666667</c:v>
                </c:pt>
                <c:pt idx="24">
                  <c:v>-0.492790655229056</c:v>
                </c:pt>
                <c:pt idx="25">
                  <c:v>3.34808659259928</c:v>
                </c:pt>
              </c:numCache>
            </c:numRef>
          </c:val>
        </c:ser>
        <c:ser>
          <c:idx val="1"/>
          <c:order val="1"/>
          <c:spPr>
            <a:noFill/>
            <a:ln w="25560">
              <a:noFill/>
            </a:ln>
          </c:spPr>
          <c:invertIfNegative val="0"/>
          <c:dLbls>
            <c:dLbl>
              <c:idx val="0"/>
              <c:dLblPos val="outEnd"/>
              <c:showLegendKey val="0"/>
              <c:showVal val="0"/>
              <c:showCatName val="0"/>
              <c:showSerName val="0"/>
              <c:showPercent val="0"/>
            </c:dLbl>
            <c:dLbl>
              <c:idx val="1"/>
              <c:dLblPos val="outEnd"/>
              <c:showLegendKey val="0"/>
              <c:showVal val="0"/>
              <c:showCatName val="0"/>
              <c:showSerName val="0"/>
              <c:showPercent val="0"/>
            </c:dLbl>
            <c:dLbl>
              <c:idx val="2"/>
              <c:dLblPos val="outEnd"/>
              <c:showLegendKey val="0"/>
              <c:showVal val="0"/>
              <c:showCatName val="0"/>
              <c:showSerName val="0"/>
              <c:showPercent val="0"/>
            </c:dLbl>
            <c:dLbl>
              <c:idx val="3"/>
              <c:dLblPos val="outEnd"/>
              <c:showLegendKey val="0"/>
              <c:showVal val="0"/>
              <c:showCatName val="0"/>
              <c:showSerName val="0"/>
              <c:showPercent val="0"/>
            </c:dLbl>
            <c:dLbl>
              <c:idx val="4"/>
              <c:dLblPos val="outEnd"/>
              <c:showLegendKey val="0"/>
              <c:showVal val="0"/>
              <c:showCatName val="0"/>
              <c:showSerName val="0"/>
              <c:showPercent val="0"/>
            </c:dLbl>
            <c:dLbl>
              <c:idx val="5"/>
              <c:dLblPos val="outEnd"/>
              <c:showLegendKey val="0"/>
              <c:showVal val="0"/>
              <c:showCatName val="0"/>
              <c:showSerName val="0"/>
              <c:showPercent val="0"/>
            </c:dLbl>
            <c:dLbl>
              <c:idx val="6"/>
              <c:dLblPos val="outEnd"/>
              <c:showLegendKey val="0"/>
              <c:showVal val="0"/>
              <c:showCatName val="0"/>
              <c:showSerName val="0"/>
              <c:showPercent val="0"/>
            </c:dLbl>
            <c:dLbl>
              <c:idx val="7"/>
              <c:dLblPos val="outEnd"/>
              <c:showLegendKey val="0"/>
              <c:showVal val="0"/>
              <c:showCatName val="0"/>
              <c:showSerName val="0"/>
              <c:showPercent val="0"/>
            </c:dLbl>
            <c:dLbl>
              <c:idx val="8"/>
              <c:dLblPos val="outEnd"/>
              <c:showLegendKey val="0"/>
              <c:showVal val="0"/>
              <c:showCatName val="0"/>
              <c:showSerName val="0"/>
              <c:showPercent val="0"/>
            </c:dLbl>
            <c:dLbl>
              <c:idx val="9"/>
              <c:dLblPos val="outEnd"/>
              <c:showLegendKey val="0"/>
              <c:showVal val="0"/>
              <c:showCatName val="0"/>
              <c:showSerName val="0"/>
              <c:showPercent val="0"/>
            </c:dLbl>
            <c:dLbl>
              <c:idx val="10"/>
              <c:dLblPos val="outEnd"/>
              <c:showLegendKey val="0"/>
              <c:showVal val="0"/>
              <c:showCatName val="0"/>
              <c:showSerName val="0"/>
              <c:showPercent val="0"/>
            </c:dLbl>
            <c:dLbl>
              <c:idx val="11"/>
              <c:dLblPos val="outEnd"/>
              <c:showLegendKey val="0"/>
              <c:showVal val="0"/>
              <c:showCatName val="0"/>
              <c:showSerName val="0"/>
              <c:showPercent val="0"/>
            </c:dLbl>
            <c:dLbl>
              <c:idx val="12"/>
              <c:dLblPos val="outEnd"/>
              <c:showLegendKey val="0"/>
              <c:showVal val="0"/>
              <c:showCatName val="0"/>
              <c:showSerName val="0"/>
              <c:showPercent val="0"/>
            </c:dLbl>
            <c:dLbl>
              <c:idx val="13"/>
              <c:dLblPos val="outEnd"/>
              <c:showLegendKey val="0"/>
              <c:showVal val="0"/>
              <c:showCatName val="0"/>
              <c:showSerName val="0"/>
              <c:showPercent val="0"/>
            </c:dLbl>
            <c:dLbl>
              <c:idx val="14"/>
              <c:dLblPos val="outEnd"/>
              <c:showLegendKey val="0"/>
              <c:showVal val="0"/>
              <c:showCatName val="0"/>
              <c:showSerName val="0"/>
              <c:showPercent val="0"/>
            </c:dLbl>
            <c:dLbl>
              <c:idx val="15"/>
              <c:dLblPos val="outEnd"/>
              <c:showLegendKey val="0"/>
              <c:showVal val="0"/>
              <c:showCatName val="0"/>
              <c:showSerName val="0"/>
              <c:showPercent val="0"/>
            </c:dLbl>
            <c:dLbl>
              <c:idx val="16"/>
              <c:dLblPos val="outEnd"/>
              <c:showLegendKey val="0"/>
              <c:showVal val="0"/>
              <c:showCatName val="0"/>
              <c:showSerName val="0"/>
              <c:showPercent val="0"/>
            </c:dLbl>
            <c:dLbl>
              <c:idx val="17"/>
              <c:dLblPos val="outEnd"/>
              <c:showLegendKey val="0"/>
              <c:showVal val="0"/>
              <c:showCatName val="0"/>
              <c:showSerName val="0"/>
              <c:showPercent val="0"/>
            </c:dLbl>
            <c:dLbl>
              <c:idx val="18"/>
              <c:dLblPos val="outEnd"/>
              <c:showLegendKey val="0"/>
              <c:showVal val="0"/>
              <c:showCatName val="0"/>
              <c:showSerName val="0"/>
              <c:showPercent val="0"/>
            </c:dLbl>
            <c:dLbl>
              <c:idx val="19"/>
              <c:dLblPos val="outEnd"/>
              <c:showLegendKey val="0"/>
              <c:showVal val="0"/>
              <c:showCatName val="0"/>
              <c:showSerName val="0"/>
              <c:showPercent val="0"/>
            </c:dLbl>
            <c:dLbl>
              <c:idx val="20"/>
              <c:dLblPos val="outEnd"/>
              <c:showLegendKey val="0"/>
              <c:showVal val="0"/>
              <c:showCatName val="0"/>
              <c:showSerName val="0"/>
              <c:showPercent val="0"/>
            </c:dLbl>
            <c:dLbl>
              <c:idx val="21"/>
              <c:dLblPos val="outEnd"/>
              <c:showLegendKey val="0"/>
              <c:showVal val="0"/>
              <c:showCatName val="0"/>
              <c:showSerName val="0"/>
              <c:showPercent val="0"/>
            </c:dLbl>
            <c:dLbl>
              <c:idx val="22"/>
              <c:dLblPos val="outEnd"/>
              <c:showLegendKey val="0"/>
              <c:showVal val="0"/>
              <c:showCatName val="0"/>
              <c:showSerName val="0"/>
              <c:showPercent val="0"/>
            </c:dLbl>
            <c:dLbl>
              <c:idx val="23"/>
              <c:dLblPos val="outEnd"/>
              <c:showLegendKey val="0"/>
              <c:showVal val="0"/>
              <c:showCatName val="0"/>
              <c:showSerName val="0"/>
              <c:showPercent val="0"/>
            </c:dLbl>
            <c:dLbl>
              <c:idx val="24"/>
              <c:dLblPos val="outEnd"/>
              <c:showLegendKey val="0"/>
              <c:showVal val="0"/>
              <c:showCatName val="0"/>
              <c:showSerName val="0"/>
              <c:showPercent val="0"/>
            </c:dLbl>
            <c:dLbl>
              <c:idx val="25"/>
              <c:dLblPos val="outEnd"/>
              <c:showLegendKey val="0"/>
              <c:showVal val="0"/>
              <c:showCatName val="0"/>
              <c:showSerName val="0"/>
              <c:showPercent val="0"/>
            </c:dLbl>
            <c:dLblPos val="outEnd"/>
            <c:showLegendKey val="0"/>
            <c:showVal val="1"/>
            <c:showCatName val="0"/>
            <c:showSerName val="0"/>
            <c:showPercent val="0"/>
            <c:showLeaderLines val="0"/>
          </c:dLbls>
          <c:val>
            <c:numRef>
              <c:f>Daten_Diagramme!$H$14:$H$39</c:f>
              <c:numCache>
                <c:formatCode>General</c:formatCode>
                <c:ptCount val="26"/>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pt idx="17">
                  <c:v/>
                </c:pt>
                <c:pt idx="18">
                  <c:v/>
                </c:pt>
                <c:pt idx="19">
                  <c:v/>
                </c:pt>
                <c:pt idx="20">
                  <c:v/>
                </c:pt>
                <c:pt idx="21">
                  <c:v/>
                </c:pt>
                <c:pt idx="22">
                  <c:v/>
                </c:pt>
                <c:pt idx="23">
                  <c:v/>
                </c:pt>
                <c:pt idx="24">
                  <c:v/>
                </c:pt>
                <c:pt idx="25">
                  <c:v/>
                </c:pt>
              </c:numCache>
            </c:numRef>
          </c:val>
        </c:ser>
        <c:gapWidth val="100"/>
        <c:overlap val="100"/>
        <c:axId val="38126881"/>
        <c:axId val="89163967"/>
      </c:barChart>
      <c:scatterChart>
        <c:scatterStyle val="lineMarker"/>
        <c:varyColors val="0"/>
        <c:ser>
          <c:idx val="2"/>
          <c:order val="2"/>
          <c:spPr>
            <a:solidFill>
              <a:srgbClr val="ffffff"/>
            </a:solidFill>
            <a:ln w="28440">
              <a:noFill/>
            </a:ln>
          </c:spPr>
          <c:marker>
            <c:symbol val="square"/>
            <c:size val="5"/>
            <c:spPr>
              <a:noFill/>
            </c:spPr>
          </c:marker>
          <c:dLbls>
            <c:showLegendKey val="0"/>
            <c:showVal val="0"/>
            <c:showCatName val="0"/>
            <c:showSerName val="0"/>
            <c:showPercent val="0"/>
            <c:showLeaderLines val="0"/>
          </c:dLbls>
          <c:xVal>
            <c:numRef>
              <c:f>Daten_Diagramme!$K$14:$K$39</c:f>
              <c:numCache>
                <c:formatCode>General</c:formatCode>
                <c:ptCount val="2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numCache>
            </c:numRef>
          </c:xVal>
          <c:yVal>
            <c:numRef>
              <c:f>Daten_Diagramme!$J$14:$J$39</c:f>
              <c:numCache>
                <c:formatCode>General</c:formatCode>
                <c:ptCount val="26"/>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pt idx="17">
                  <c:v/>
                </c:pt>
                <c:pt idx="18">
                  <c:v/>
                </c:pt>
                <c:pt idx="19">
                  <c:v/>
                </c:pt>
                <c:pt idx="20">
                  <c:v/>
                </c:pt>
                <c:pt idx="21">
                  <c:v/>
                </c:pt>
                <c:pt idx="22">
                  <c:v/>
                </c:pt>
                <c:pt idx="23">
                  <c:v/>
                </c:pt>
                <c:pt idx="24">
                  <c:v/>
                </c:pt>
                <c:pt idx="25">
                  <c:v/>
                </c:pt>
              </c:numCache>
            </c:numRef>
          </c:yVal>
          <c:smooth val="0"/>
        </c:ser>
        <c:axId val="30684291"/>
        <c:axId val="35998551"/>
      </c:scatterChart>
      <c:catAx>
        <c:axId val="38126881"/>
        <c:scaling>
          <c:orientation val="maxMin"/>
        </c:scaling>
        <c:delete val="0"/>
        <c:axPos val="b"/>
        <c:numFmt formatCode="General" sourceLinked="1"/>
        <c:majorTickMark val="none"/>
        <c:minorTickMark val="none"/>
        <c:tickLblPos val="none"/>
        <c:spPr>
          <a:ln w="3240">
            <a:solidFill>
              <a:srgbClr val="000000"/>
            </a:solidFill>
            <a:round/>
          </a:ln>
        </c:spPr>
        <c:txPr>
          <a:bodyPr/>
          <a:p>
            <a:pPr>
              <a:defRPr b="0" sz="500" spc="-1" strike="noStrike">
                <a:solidFill>
                  <a:srgbClr val="000000"/>
                </a:solidFill>
                <a:uFill>
                  <a:solidFill>
                    <a:srgbClr val="ffffff"/>
                  </a:solidFill>
                </a:uFill>
                <a:latin typeface="Arial"/>
                <a:ea typeface="Arial"/>
              </a:defRPr>
            </a:pPr>
          </a:p>
        </c:txPr>
        <c:crossAx val="89163967"/>
        <c:crosses val="autoZero"/>
        <c:auto val="1"/>
        <c:lblAlgn val="ctr"/>
        <c:lblOffset val="100"/>
      </c:catAx>
      <c:valAx>
        <c:axId val="89163967"/>
        <c:scaling>
          <c:orientation val="minMax"/>
          <c:max val="50"/>
          <c:min val="-50"/>
        </c:scaling>
        <c:delete val="1"/>
        <c:axPos val="l"/>
        <c:numFmt formatCode="#,#00" sourceLinked="0"/>
        <c:majorTickMark val="out"/>
        <c:minorTickMark val="none"/>
        <c:tickLblPos val="none"/>
        <c:spPr>
          <a:ln w="6480">
            <a:solidFill>
              <a:srgbClr val="8b8b8b"/>
            </a:solidFill>
            <a:round/>
          </a:ln>
        </c:spPr>
        <c:txPr>
          <a:bodyPr/>
          <a:p>
            <a:pPr>
              <a:defRPr b="0" sz="500" spc="-1" strike="noStrike">
                <a:solidFill>
                  <a:srgbClr val="000000"/>
                </a:solidFill>
                <a:uFill>
                  <a:solidFill>
                    <a:srgbClr val="ffffff"/>
                  </a:solidFill>
                </a:uFill>
                <a:latin typeface="Arial"/>
                <a:ea typeface="Arial"/>
              </a:defRPr>
            </a:pPr>
          </a:p>
        </c:txPr>
        <c:crossAx val="38126881"/>
        <c:crosses val="autoZero"/>
        <c:majorUnit val="10"/>
        <c:minorUnit val="5"/>
      </c:valAx>
      <c:catAx>
        <c:axId val="30684291"/>
        <c:scaling>
          <c:orientation val="minMax"/>
        </c:scaling>
        <c:delete val="1"/>
        <c:axPos val="t"/>
        <c:numFmt formatCode="General" sourceLinked="0"/>
        <c:majorTickMark val="out"/>
        <c:minorTickMark val="none"/>
        <c:tickLblPos val="none"/>
        <c:spPr>
          <a:ln w="6480">
            <a:solidFill>
              <a:srgbClr val="8b8b8b"/>
            </a:solidFill>
            <a:round/>
          </a:ln>
        </c:spPr>
        <c:txPr>
          <a:bodyPr/>
          <a:p>
            <a:pPr>
              <a:defRPr b="0" sz="500" spc="-1" strike="noStrike">
                <a:solidFill>
                  <a:srgbClr val="000000"/>
                </a:solidFill>
                <a:uFill>
                  <a:solidFill>
                    <a:srgbClr val="ffffff"/>
                  </a:solidFill>
                </a:uFill>
                <a:latin typeface="Arial"/>
                <a:ea typeface="Arial"/>
              </a:defRPr>
            </a:pPr>
          </a:p>
        </c:txPr>
        <c:crossAx val="35998551"/>
        <c:crosses val="max"/>
        <c:auto val="1"/>
        <c:lblAlgn val="ctr"/>
        <c:lblOffset val="100"/>
      </c:catAx>
      <c:valAx>
        <c:axId val="35998551"/>
        <c:scaling>
          <c:orientation val="maxMin"/>
          <c:max val="320"/>
          <c:min val="0"/>
        </c:scaling>
        <c:delete val="1"/>
        <c:axPos val="r"/>
        <c:numFmt formatCode="General" sourceLinked="0"/>
        <c:majorTickMark val="out"/>
        <c:minorTickMark val="none"/>
        <c:tickLblPos val="none"/>
        <c:spPr>
          <a:ln w="6480">
            <a:solidFill>
              <a:srgbClr val="8b8b8b"/>
            </a:solidFill>
            <a:round/>
          </a:ln>
        </c:spPr>
        <c:txPr>
          <a:bodyPr/>
          <a:p>
            <a:pPr>
              <a:defRPr b="0" sz="500" spc="-1" strike="noStrike">
                <a:solidFill>
                  <a:srgbClr val="000000"/>
                </a:solidFill>
                <a:uFill>
                  <a:solidFill>
                    <a:srgbClr val="ffffff"/>
                  </a:solidFill>
                </a:uFill>
                <a:latin typeface="Arial"/>
                <a:ea typeface="Arial"/>
              </a:defRPr>
            </a:pPr>
          </a:p>
        </c:txPr>
        <c:crossAx val="30684291"/>
        <c:crosses val="max"/>
        <c:majorUnit val="10"/>
        <c:minorUnit val="5"/>
      </c:valAx>
      <c:spPr>
        <a:noFill/>
        <a:ln w="25560">
          <a:noFill/>
        </a:ln>
      </c:spPr>
    </c:plotArea>
    <c:plotVisOnly val="1"/>
    <c:dispBlanksAs val="gap"/>
  </c:chart>
  <c:spPr>
    <a:noFill/>
    <a:ln w="9360">
      <a:no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479091995221028"/>
          <c:y val="0.0142491467576792"/>
          <c:w val="0.907287933094385"/>
          <c:h val="0.98570819112628"/>
        </c:manualLayout>
      </c:layout>
      <c:barChart>
        <c:barDir val="bar"/>
        <c:grouping val="clustered"/>
        <c:varyColors val="0"/>
        <c:ser>
          <c:idx val="0"/>
          <c:order val="0"/>
          <c:spPr>
            <a:solidFill>
              <a:srgbClr val="969696"/>
            </a:solidFill>
            <a:ln w="25560">
              <a:noFill/>
            </a:ln>
          </c:spPr>
          <c:invertIfNegative val="0"/>
          <c:dLbls>
            <c:dLbl>
              <c:idx val="0"/>
              <c:dLblPos val="outEnd"/>
              <c:showLegendKey val="0"/>
              <c:showVal val="0"/>
              <c:showCatName val="0"/>
              <c:showSerName val="0"/>
              <c:showPercent val="0"/>
            </c:dLbl>
            <c:dLbl>
              <c:idx val="1"/>
              <c:dLblPos val="outEnd"/>
              <c:showLegendKey val="0"/>
              <c:showVal val="0"/>
              <c:showCatName val="0"/>
              <c:showSerName val="0"/>
              <c:showPercent val="0"/>
            </c:dLbl>
            <c:dLbl>
              <c:idx val="2"/>
              <c:dLblPos val="outEnd"/>
              <c:showLegendKey val="0"/>
              <c:showVal val="0"/>
              <c:showCatName val="0"/>
              <c:showSerName val="0"/>
              <c:showPercent val="0"/>
            </c:dLbl>
            <c:dLbl>
              <c:idx val="3"/>
              <c:dLblPos val="outEnd"/>
              <c:showLegendKey val="0"/>
              <c:showVal val="0"/>
              <c:showCatName val="0"/>
              <c:showSerName val="0"/>
              <c:showPercent val="0"/>
            </c:dLbl>
            <c:dLbl>
              <c:idx val="4"/>
              <c:dLblPos val="outEnd"/>
              <c:showLegendKey val="0"/>
              <c:showVal val="0"/>
              <c:showCatName val="0"/>
              <c:showSerName val="0"/>
              <c:showPercent val="0"/>
            </c:dLbl>
            <c:dLbl>
              <c:idx val="5"/>
              <c:dLblPos val="outEnd"/>
              <c:showLegendKey val="0"/>
              <c:showVal val="0"/>
              <c:showCatName val="0"/>
              <c:showSerName val="0"/>
              <c:showPercent val="0"/>
            </c:dLbl>
            <c:dLbl>
              <c:idx val="6"/>
              <c:dLblPos val="outEnd"/>
              <c:showLegendKey val="0"/>
              <c:showVal val="0"/>
              <c:showCatName val="0"/>
              <c:showSerName val="0"/>
              <c:showPercent val="0"/>
            </c:dLbl>
            <c:dLbl>
              <c:idx val="7"/>
              <c:dLblPos val="outEnd"/>
              <c:showLegendKey val="0"/>
              <c:showVal val="0"/>
              <c:showCatName val="0"/>
              <c:showSerName val="0"/>
              <c:showPercent val="0"/>
            </c:dLbl>
            <c:dLbl>
              <c:idx val="8"/>
              <c:dLblPos val="outEnd"/>
              <c:showLegendKey val="0"/>
              <c:showVal val="0"/>
              <c:showCatName val="0"/>
              <c:showSerName val="0"/>
              <c:showPercent val="0"/>
            </c:dLbl>
            <c:dLbl>
              <c:idx val="9"/>
              <c:dLblPos val="outEnd"/>
              <c:showLegendKey val="0"/>
              <c:showVal val="0"/>
              <c:showCatName val="0"/>
              <c:showSerName val="0"/>
              <c:showPercent val="0"/>
            </c:dLbl>
            <c:dLbl>
              <c:idx val="10"/>
              <c:dLblPos val="outEnd"/>
              <c:showLegendKey val="0"/>
              <c:showVal val="0"/>
              <c:showCatName val="0"/>
              <c:showSerName val="0"/>
              <c:showPercent val="0"/>
            </c:dLbl>
            <c:dLbl>
              <c:idx val="11"/>
              <c:dLblPos val="outEnd"/>
              <c:showLegendKey val="0"/>
              <c:showVal val="0"/>
              <c:showCatName val="0"/>
              <c:showSerName val="0"/>
              <c:showPercent val="0"/>
            </c:dLbl>
            <c:dLbl>
              <c:idx val="12"/>
              <c:dLblPos val="outEnd"/>
              <c:showLegendKey val="0"/>
              <c:showVal val="0"/>
              <c:showCatName val="0"/>
              <c:showSerName val="0"/>
              <c:showPercent val="0"/>
            </c:dLbl>
            <c:dLbl>
              <c:idx val="13"/>
              <c:dLblPos val="outEnd"/>
              <c:showLegendKey val="0"/>
              <c:showVal val="0"/>
              <c:showCatName val="0"/>
              <c:showSerName val="0"/>
              <c:showPercent val="0"/>
            </c:dLbl>
            <c:dLbl>
              <c:idx val="14"/>
              <c:dLblPos val="outEnd"/>
              <c:showLegendKey val="0"/>
              <c:showVal val="0"/>
              <c:showCatName val="0"/>
              <c:showSerName val="0"/>
              <c:showPercent val="0"/>
            </c:dLbl>
            <c:dLbl>
              <c:idx val="15"/>
              <c:dLblPos val="outEnd"/>
              <c:showLegendKey val="0"/>
              <c:showVal val="0"/>
              <c:showCatName val="0"/>
              <c:showSerName val="0"/>
              <c:showPercent val="0"/>
            </c:dLbl>
            <c:dLbl>
              <c:idx val="16"/>
              <c:dLblPos val="outEnd"/>
              <c:showLegendKey val="0"/>
              <c:showVal val="0"/>
              <c:showCatName val="0"/>
              <c:showSerName val="0"/>
              <c:showPercent val="0"/>
            </c:dLbl>
            <c:dLbl>
              <c:idx val="17"/>
              <c:dLblPos val="outEnd"/>
              <c:showLegendKey val="0"/>
              <c:showVal val="0"/>
              <c:showCatName val="0"/>
              <c:showSerName val="0"/>
              <c:showPercent val="0"/>
            </c:dLbl>
            <c:dLbl>
              <c:idx val="18"/>
              <c:dLblPos val="outEnd"/>
              <c:showLegendKey val="0"/>
              <c:showVal val="0"/>
              <c:showCatName val="0"/>
              <c:showSerName val="0"/>
              <c:showPercent val="0"/>
            </c:dLbl>
            <c:dLbl>
              <c:idx val="19"/>
              <c:dLblPos val="outEnd"/>
              <c:showLegendKey val="0"/>
              <c:showVal val="0"/>
              <c:showCatName val="0"/>
              <c:showSerName val="0"/>
              <c:showPercent val="0"/>
            </c:dLbl>
            <c:dLbl>
              <c:idx val="20"/>
              <c:dLblPos val="outEnd"/>
              <c:showLegendKey val="0"/>
              <c:showVal val="0"/>
              <c:showCatName val="0"/>
              <c:showSerName val="0"/>
              <c:showPercent val="0"/>
            </c:dLbl>
            <c:dLbl>
              <c:idx val="21"/>
              <c:dLblPos val="outEnd"/>
              <c:showLegendKey val="0"/>
              <c:showVal val="0"/>
              <c:showCatName val="0"/>
              <c:showSerName val="0"/>
              <c:showPercent val="0"/>
            </c:dLbl>
            <c:dLbl>
              <c:idx val="22"/>
              <c:dLblPos val="outEnd"/>
              <c:showLegendKey val="0"/>
              <c:showVal val="0"/>
              <c:showCatName val="0"/>
              <c:showSerName val="0"/>
              <c:showPercent val="0"/>
            </c:dLbl>
            <c:dLbl>
              <c:idx val="23"/>
              <c:dLblPos val="outEnd"/>
              <c:showLegendKey val="0"/>
              <c:showVal val="0"/>
              <c:showCatName val="0"/>
              <c:showSerName val="0"/>
              <c:showPercent val="0"/>
            </c:dLbl>
            <c:dLbl>
              <c:idx val="24"/>
              <c:dLblPos val="outEnd"/>
              <c:showLegendKey val="0"/>
              <c:showVal val="0"/>
              <c:showCatName val="0"/>
              <c:showSerName val="0"/>
              <c:showPercent val="0"/>
            </c:dLbl>
            <c:dLbl>
              <c:idx val="25"/>
              <c:dLblPos val="outEnd"/>
              <c:showLegendKey val="0"/>
              <c:showVal val="0"/>
              <c:showCatName val="0"/>
              <c:showSerName val="0"/>
              <c:showPercent val="0"/>
            </c:dLbl>
            <c:dLblPos val="outEnd"/>
            <c:showLegendKey val="0"/>
            <c:showVal val="1"/>
            <c:showCatName val="0"/>
            <c:showSerName val="0"/>
            <c:showPercent val="0"/>
            <c:showLeaderLines val="0"/>
          </c:dLbls>
          <c:val>
            <c:numRef>
              <c:f>Daten_Diagramme!$C$14:$C$39</c:f>
              <c:numCache>
                <c:formatCode>General</c:formatCode>
                <c:ptCount val="26"/>
                <c:pt idx="0">
                  <c:v>0.50652639781804</c:v>
                </c:pt>
                <c:pt idx="1">
                  <c:v>-14.2857142857143</c:v>
                </c:pt>
                <c:pt idx="2">
                  <c:v>5.67010309278351</c:v>
                </c:pt>
                <c:pt idx="3">
                  <c:v>-2.47747747747748</c:v>
                </c:pt>
                <c:pt idx="4">
                  <c:v>-0.840336134453782</c:v>
                </c:pt>
                <c:pt idx="5">
                  <c:v>-4.43037974683544</c:v>
                </c:pt>
                <c:pt idx="6">
                  <c:v>-4.16666666666667</c:v>
                </c:pt>
                <c:pt idx="7">
                  <c:v>-7.60456273764259</c:v>
                </c:pt>
                <c:pt idx="8">
                  <c:v>-2.26017076845806</c:v>
                </c:pt>
                <c:pt idx="9">
                  <c:v>7.63358778625954</c:v>
                </c:pt>
                <c:pt idx="10">
                  <c:v>-4.87046632124352</c:v>
                </c:pt>
                <c:pt idx="11">
                  <c:v>-37.3831775700935</c:v>
                </c:pt>
                <c:pt idx="12">
                  <c:v>-3.96039603960396</c:v>
                </c:pt>
                <c:pt idx="13">
                  <c:v>4.89236790606654</c:v>
                </c:pt>
                <c:pt idx="14">
                  <c:v>8.74861572535991</c:v>
                </c:pt>
                <c:pt idx="15">
                  <c:v>-51.8518518518519</c:v>
                </c:pt>
                <c:pt idx="16">
                  <c:v>-10</c:v>
                </c:pt>
                <c:pt idx="17">
                  <c:v>11.7073170731707</c:v>
                </c:pt>
                <c:pt idx="18">
                  <c:v>1.38190954773869</c:v>
                </c:pt>
                <c:pt idx="19">
                  <c:v>2.59365994236311</c:v>
                </c:pt>
                <c:pt idx="20">
                  <c:v>3.69623655913978</c:v>
                </c:pt>
                <c:pt idx="21">
                  <c:v>0</c:v>
                </c:pt>
                <c:pt idx="22">
                  <c:v/>
                </c:pt>
                <c:pt idx="23">
                  <c:v>-14.2857142857143</c:v>
                </c:pt>
                <c:pt idx="24">
                  <c:v>-3.43642611683849</c:v>
                </c:pt>
                <c:pt idx="25">
                  <c:v>1.04614029291928</c:v>
                </c:pt>
              </c:numCache>
            </c:numRef>
          </c:val>
        </c:ser>
        <c:ser>
          <c:idx val="1"/>
          <c:order val="1"/>
          <c:spPr>
            <a:noFill/>
            <a:ln w="25560">
              <a:noFill/>
            </a:ln>
          </c:spPr>
          <c:invertIfNegative val="0"/>
          <c:dLbls>
            <c:dLbl>
              <c:idx val="0"/>
              <c:dLblPos val="outEnd"/>
              <c:showLegendKey val="0"/>
              <c:showVal val="0"/>
              <c:showCatName val="0"/>
              <c:showSerName val="0"/>
              <c:showPercent val="0"/>
            </c:dLbl>
            <c:dLbl>
              <c:idx val="1"/>
              <c:dLblPos val="outEnd"/>
              <c:showLegendKey val="0"/>
              <c:showVal val="0"/>
              <c:showCatName val="0"/>
              <c:showSerName val="0"/>
              <c:showPercent val="0"/>
            </c:dLbl>
            <c:dLbl>
              <c:idx val="2"/>
              <c:dLblPos val="outEnd"/>
              <c:showLegendKey val="0"/>
              <c:showVal val="0"/>
              <c:showCatName val="0"/>
              <c:showSerName val="0"/>
              <c:showPercent val="0"/>
            </c:dLbl>
            <c:dLbl>
              <c:idx val="3"/>
              <c:dLblPos val="outEnd"/>
              <c:showLegendKey val="0"/>
              <c:showVal val="0"/>
              <c:showCatName val="0"/>
              <c:showSerName val="0"/>
              <c:showPercent val="0"/>
            </c:dLbl>
            <c:dLbl>
              <c:idx val="4"/>
              <c:dLblPos val="outEnd"/>
              <c:showLegendKey val="0"/>
              <c:showVal val="0"/>
              <c:showCatName val="0"/>
              <c:showSerName val="0"/>
              <c:showPercent val="0"/>
            </c:dLbl>
            <c:dLbl>
              <c:idx val="5"/>
              <c:dLblPos val="outEnd"/>
              <c:showLegendKey val="0"/>
              <c:showVal val="0"/>
              <c:showCatName val="0"/>
              <c:showSerName val="0"/>
              <c:showPercent val="0"/>
            </c:dLbl>
            <c:dLbl>
              <c:idx val="6"/>
              <c:dLblPos val="outEnd"/>
              <c:showLegendKey val="0"/>
              <c:showVal val="0"/>
              <c:showCatName val="0"/>
              <c:showSerName val="0"/>
              <c:showPercent val="0"/>
            </c:dLbl>
            <c:dLbl>
              <c:idx val="7"/>
              <c:dLblPos val="outEnd"/>
              <c:showLegendKey val="0"/>
              <c:showVal val="0"/>
              <c:showCatName val="0"/>
              <c:showSerName val="0"/>
              <c:showPercent val="0"/>
            </c:dLbl>
            <c:dLbl>
              <c:idx val="8"/>
              <c:dLblPos val="outEnd"/>
              <c:showLegendKey val="0"/>
              <c:showVal val="0"/>
              <c:showCatName val="0"/>
              <c:showSerName val="0"/>
              <c:showPercent val="0"/>
            </c:dLbl>
            <c:dLbl>
              <c:idx val="9"/>
              <c:dLblPos val="outEnd"/>
              <c:showLegendKey val="0"/>
              <c:showVal val="0"/>
              <c:showCatName val="0"/>
              <c:showSerName val="0"/>
              <c:showPercent val="0"/>
            </c:dLbl>
            <c:dLbl>
              <c:idx val="10"/>
              <c:dLblPos val="outEnd"/>
              <c:showLegendKey val="0"/>
              <c:showVal val="0"/>
              <c:showCatName val="0"/>
              <c:showSerName val="0"/>
              <c:showPercent val="0"/>
            </c:dLbl>
            <c:dLbl>
              <c:idx val="11"/>
              <c:dLblPos val="outEnd"/>
              <c:showLegendKey val="0"/>
              <c:showVal val="0"/>
              <c:showCatName val="0"/>
              <c:showSerName val="0"/>
              <c:showPercent val="0"/>
            </c:dLbl>
            <c:dLbl>
              <c:idx val="12"/>
              <c:dLblPos val="outEnd"/>
              <c:showLegendKey val="0"/>
              <c:showVal val="0"/>
              <c:showCatName val="0"/>
              <c:showSerName val="0"/>
              <c:showPercent val="0"/>
            </c:dLbl>
            <c:dLbl>
              <c:idx val="13"/>
              <c:dLblPos val="outEnd"/>
              <c:showLegendKey val="0"/>
              <c:showVal val="0"/>
              <c:showCatName val="0"/>
              <c:showSerName val="0"/>
              <c:showPercent val="0"/>
            </c:dLbl>
            <c:dLbl>
              <c:idx val="14"/>
              <c:dLblPos val="outEnd"/>
              <c:showLegendKey val="0"/>
              <c:showVal val="0"/>
              <c:showCatName val="0"/>
              <c:showSerName val="0"/>
              <c:showPercent val="0"/>
            </c:dLbl>
            <c:dLbl>
              <c:idx val="15"/>
              <c:dLblPos val="outEnd"/>
              <c:showLegendKey val="0"/>
              <c:showVal val="0"/>
              <c:showCatName val="0"/>
              <c:showSerName val="0"/>
              <c:showPercent val="0"/>
            </c:dLbl>
            <c:dLbl>
              <c:idx val="16"/>
              <c:dLblPos val="outEnd"/>
              <c:showLegendKey val="0"/>
              <c:showVal val="0"/>
              <c:showCatName val="0"/>
              <c:showSerName val="0"/>
              <c:showPercent val="0"/>
            </c:dLbl>
            <c:dLbl>
              <c:idx val="17"/>
              <c:dLblPos val="outEnd"/>
              <c:showLegendKey val="0"/>
              <c:showVal val="0"/>
              <c:showCatName val="0"/>
              <c:showSerName val="0"/>
              <c:showPercent val="0"/>
            </c:dLbl>
            <c:dLbl>
              <c:idx val="18"/>
              <c:dLblPos val="outEnd"/>
              <c:showLegendKey val="0"/>
              <c:showVal val="0"/>
              <c:showCatName val="0"/>
              <c:showSerName val="0"/>
              <c:showPercent val="0"/>
            </c:dLbl>
            <c:dLbl>
              <c:idx val="19"/>
              <c:dLblPos val="outEnd"/>
              <c:showLegendKey val="0"/>
              <c:showVal val="0"/>
              <c:showCatName val="0"/>
              <c:showSerName val="0"/>
              <c:showPercent val="0"/>
            </c:dLbl>
            <c:dLbl>
              <c:idx val="20"/>
              <c:dLblPos val="outEnd"/>
              <c:showLegendKey val="0"/>
              <c:showVal val="0"/>
              <c:showCatName val="0"/>
              <c:showSerName val="0"/>
              <c:showPercent val="0"/>
            </c:dLbl>
            <c:dLbl>
              <c:idx val="21"/>
              <c:dLblPos val="outEnd"/>
              <c:showLegendKey val="0"/>
              <c:showVal val="0"/>
              <c:showCatName val="0"/>
              <c:showSerName val="0"/>
              <c:showPercent val="0"/>
            </c:dLbl>
            <c:dLbl>
              <c:idx val="22"/>
              <c:dLblPos val="outEnd"/>
              <c:showLegendKey val="0"/>
              <c:showVal val="0"/>
              <c:showCatName val="0"/>
              <c:showSerName val="0"/>
              <c:showPercent val="0"/>
            </c:dLbl>
            <c:dLbl>
              <c:idx val="23"/>
              <c:dLblPos val="outEnd"/>
              <c:showLegendKey val="0"/>
              <c:showVal val="0"/>
              <c:showCatName val="0"/>
              <c:showSerName val="0"/>
              <c:showPercent val="0"/>
            </c:dLbl>
            <c:dLbl>
              <c:idx val="24"/>
              <c:dLblPos val="outEnd"/>
              <c:showLegendKey val="0"/>
              <c:showVal val="0"/>
              <c:showCatName val="0"/>
              <c:showSerName val="0"/>
              <c:showPercent val="0"/>
            </c:dLbl>
            <c:dLbl>
              <c:idx val="25"/>
              <c:dLblPos val="outEnd"/>
              <c:showLegendKey val="0"/>
              <c:showVal val="0"/>
              <c:showCatName val="0"/>
              <c:showSerName val="0"/>
              <c:showPercent val="0"/>
            </c:dLbl>
            <c:dLblPos val="outEnd"/>
            <c:showLegendKey val="0"/>
            <c:showVal val="1"/>
            <c:showCatName val="0"/>
            <c:showSerName val="0"/>
            <c:showPercent val="0"/>
            <c:showLeaderLines val="0"/>
          </c:dLbls>
          <c:val>
            <c:numRef>
              <c:f>Daten_Diagramme!$I$14:$I$39</c:f>
              <c:numCache>
                <c:formatCode>General</c:formatCode>
                <c:ptCount val="26"/>
                <c:pt idx="0">
                  <c:v/>
                </c:pt>
                <c:pt idx="1">
                  <c:v/>
                </c:pt>
                <c:pt idx="2">
                  <c:v/>
                </c:pt>
                <c:pt idx="3">
                  <c:v/>
                </c:pt>
                <c:pt idx="4">
                  <c:v/>
                </c:pt>
                <c:pt idx="5">
                  <c:v/>
                </c:pt>
                <c:pt idx="6">
                  <c:v/>
                </c:pt>
                <c:pt idx="7">
                  <c:v/>
                </c:pt>
                <c:pt idx="8">
                  <c:v/>
                </c:pt>
                <c:pt idx="9">
                  <c:v/>
                </c:pt>
                <c:pt idx="10">
                  <c:v/>
                </c:pt>
                <c:pt idx="11">
                  <c:v/>
                </c:pt>
                <c:pt idx="12">
                  <c:v/>
                </c:pt>
                <c:pt idx="13">
                  <c:v/>
                </c:pt>
                <c:pt idx="14">
                  <c:v/>
                </c:pt>
                <c:pt idx="15">
                  <c:v>0.75</c:v>
                </c:pt>
                <c:pt idx="16">
                  <c:v/>
                </c:pt>
                <c:pt idx="17">
                  <c:v/>
                </c:pt>
                <c:pt idx="18">
                  <c:v/>
                </c:pt>
                <c:pt idx="19">
                  <c:v/>
                </c:pt>
                <c:pt idx="20">
                  <c:v/>
                </c:pt>
                <c:pt idx="21">
                  <c:v/>
                </c:pt>
                <c:pt idx="22">
                  <c:v/>
                </c:pt>
                <c:pt idx="23">
                  <c:v/>
                </c:pt>
                <c:pt idx="24">
                  <c:v/>
                </c:pt>
                <c:pt idx="25">
                  <c:v/>
                </c:pt>
              </c:numCache>
            </c:numRef>
          </c:val>
        </c:ser>
        <c:gapWidth val="100"/>
        <c:overlap val="100"/>
        <c:axId val="14062476"/>
        <c:axId val="81592703"/>
      </c:barChart>
      <c:scatterChart>
        <c:scatterStyle val="lineMarker"/>
        <c:varyColors val="0"/>
        <c:ser>
          <c:idx val="2"/>
          <c:order val="2"/>
          <c:spPr>
            <a:solidFill>
              <a:srgbClr val="ffffff"/>
            </a:solidFill>
            <a:ln w="28440">
              <a:noFill/>
            </a:ln>
          </c:spPr>
          <c:marker>
            <c:symbol val="square"/>
            <c:size val="5"/>
            <c:spPr>
              <a:noFill/>
            </c:spPr>
          </c:marker>
          <c:dLbls>
            <c:showLegendKey val="0"/>
            <c:showVal val="0"/>
            <c:showCatName val="0"/>
            <c:showSerName val="0"/>
            <c:showPercent val="0"/>
            <c:showLeaderLines val="0"/>
          </c:dLbls>
          <c:xVal>
            <c:numRef>
              <c:f>Daten_Diagramme!$M$14:$M$39</c:f>
              <c:numCache>
                <c:formatCode>General</c:formatCode>
                <c:ptCount val="2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numCache>
            </c:numRef>
          </c:xVal>
          <c:yVal>
            <c:numRef>
              <c:f>Daten_Diagramme!$L$14:$L$39</c:f>
              <c:numCache>
                <c:formatCode>General</c:formatCode>
                <c:ptCount val="26"/>
                <c:pt idx="0">
                  <c:v/>
                </c:pt>
                <c:pt idx="1">
                  <c:v/>
                </c:pt>
                <c:pt idx="2">
                  <c:v/>
                </c:pt>
                <c:pt idx="3">
                  <c:v/>
                </c:pt>
                <c:pt idx="4">
                  <c:v/>
                </c:pt>
                <c:pt idx="5">
                  <c:v/>
                </c:pt>
                <c:pt idx="6">
                  <c:v/>
                </c:pt>
                <c:pt idx="7">
                  <c:v/>
                </c:pt>
                <c:pt idx="8">
                  <c:v/>
                </c:pt>
                <c:pt idx="9">
                  <c:v/>
                </c:pt>
                <c:pt idx="10">
                  <c:v/>
                </c:pt>
                <c:pt idx="11">
                  <c:v/>
                </c:pt>
                <c:pt idx="12">
                  <c:v/>
                </c:pt>
                <c:pt idx="13">
                  <c:v/>
                </c:pt>
                <c:pt idx="14">
                  <c:v/>
                </c:pt>
                <c:pt idx="15">
                  <c:v>160</c:v>
                </c:pt>
                <c:pt idx="16">
                  <c:v/>
                </c:pt>
                <c:pt idx="17">
                  <c:v/>
                </c:pt>
                <c:pt idx="18">
                  <c:v/>
                </c:pt>
                <c:pt idx="19">
                  <c:v/>
                </c:pt>
                <c:pt idx="20">
                  <c:v/>
                </c:pt>
                <c:pt idx="21">
                  <c:v/>
                </c:pt>
                <c:pt idx="22">
                  <c:v/>
                </c:pt>
                <c:pt idx="23">
                  <c:v/>
                </c:pt>
                <c:pt idx="24">
                  <c:v/>
                </c:pt>
                <c:pt idx="25">
                  <c:v/>
                </c:pt>
              </c:numCache>
            </c:numRef>
          </c:yVal>
          <c:smooth val="0"/>
        </c:ser>
        <c:axId val="26944020"/>
        <c:axId val="39766468"/>
      </c:scatterChart>
      <c:catAx>
        <c:axId val="14062476"/>
        <c:scaling>
          <c:orientation val="maxMin"/>
        </c:scaling>
        <c:delete val="0"/>
        <c:axPos val="b"/>
        <c:numFmt formatCode="General" sourceLinked="1"/>
        <c:majorTickMark val="none"/>
        <c:minorTickMark val="none"/>
        <c:tickLblPos val="none"/>
        <c:spPr>
          <a:ln w="3240">
            <a:solidFill>
              <a:srgbClr val="000000"/>
            </a:solidFill>
            <a:round/>
          </a:ln>
        </c:spPr>
        <c:txPr>
          <a:bodyPr/>
          <a:p>
            <a:pPr>
              <a:defRPr b="0" sz="500" spc="-1" strike="noStrike">
                <a:solidFill>
                  <a:srgbClr val="000000"/>
                </a:solidFill>
                <a:uFill>
                  <a:solidFill>
                    <a:srgbClr val="ffffff"/>
                  </a:solidFill>
                </a:uFill>
                <a:latin typeface="Arial"/>
                <a:ea typeface="Arial"/>
              </a:defRPr>
            </a:pPr>
          </a:p>
        </c:txPr>
        <c:crossAx val="81592703"/>
        <c:crosses val="autoZero"/>
        <c:auto val="1"/>
        <c:lblAlgn val="ctr"/>
        <c:lblOffset val="100"/>
      </c:catAx>
      <c:valAx>
        <c:axId val="81592703"/>
        <c:scaling>
          <c:orientation val="minMax"/>
          <c:max val="50"/>
          <c:min val="-50"/>
        </c:scaling>
        <c:delete val="1"/>
        <c:axPos val="l"/>
        <c:numFmt formatCode="#,#00" sourceLinked="0"/>
        <c:majorTickMark val="out"/>
        <c:minorTickMark val="none"/>
        <c:tickLblPos val="none"/>
        <c:spPr>
          <a:ln w="6480">
            <a:solidFill>
              <a:srgbClr val="8b8b8b"/>
            </a:solidFill>
            <a:round/>
          </a:ln>
        </c:spPr>
        <c:txPr>
          <a:bodyPr/>
          <a:p>
            <a:pPr>
              <a:defRPr b="0" sz="500" spc="-1" strike="noStrike">
                <a:solidFill>
                  <a:srgbClr val="000000"/>
                </a:solidFill>
                <a:uFill>
                  <a:solidFill>
                    <a:srgbClr val="ffffff"/>
                  </a:solidFill>
                </a:uFill>
                <a:latin typeface="Arial"/>
                <a:ea typeface="Arial"/>
              </a:defRPr>
            </a:pPr>
          </a:p>
        </c:txPr>
        <c:crossAx val="14062476"/>
        <c:crosses val="autoZero"/>
        <c:majorUnit val="10"/>
        <c:minorUnit val="5"/>
      </c:valAx>
      <c:catAx>
        <c:axId val="26944020"/>
        <c:scaling>
          <c:orientation val="minMax"/>
        </c:scaling>
        <c:delete val="1"/>
        <c:axPos val="t"/>
        <c:numFmt formatCode="General" sourceLinked="0"/>
        <c:majorTickMark val="out"/>
        <c:minorTickMark val="none"/>
        <c:tickLblPos val="none"/>
        <c:spPr>
          <a:ln w="6480">
            <a:solidFill>
              <a:srgbClr val="8b8b8b"/>
            </a:solidFill>
            <a:round/>
          </a:ln>
        </c:spPr>
        <c:txPr>
          <a:bodyPr/>
          <a:p>
            <a:pPr>
              <a:defRPr b="0" sz="500" spc="-1" strike="noStrike">
                <a:solidFill>
                  <a:srgbClr val="000000"/>
                </a:solidFill>
                <a:uFill>
                  <a:solidFill>
                    <a:srgbClr val="ffffff"/>
                  </a:solidFill>
                </a:uFill>
                <a:latin typeface="Arial"/>
                <a:ea typeface="Arial"/>
              </a:defRPr>
            </a:pPr>
          </a:p>
        </c:txPr>
        <c:crossAx val="39766468"/>
        <c:crosses val="max"/>
        <c:auto val="1"/>
        <c:lblAlgn val="ctr"/>
        <c:lblOffset val="100"/>
      </c:catAx>
      <c:valAx>
        <c:axId val="39766468"/>
        <c:scaling>
          <c:orientation val="maxMin"/>
          <c:max val="320"/>
          <c:min val="0"/>
        </c:scaling>
        <c:delete val="1"/>
        <c:axPos val="r"/>
        <c:numFmt formatCode="General" sourceLinked="0"/>
        <c:majorTickMark val="out"/>
        <c:minorTickMark val="none"/>
        <c:tickLblPos val="none"/>
        <c:spPr>
          <a:ln w="6480">
            <a:solidFill>
              <a:srgbClr val="8b8b8b"/>
            </a:solidFill>
            <a:round/>
          </a:ln>
        </c:spPr>
        <c:txPr>
          <a:bodyPr/>
          <a:p>
            <a:pPr>
              <a:defRPr b="0" sz="500" spc="-1" strike="noStrike">
                <a:solidFill>
                  <a:srgbClr val="000000"/>
                </a:solidFill>
                <a:uFill>
                  <a:solidFill>
                    <a:srgbClr val="ffffff"/>
                  </a:solidFill>
                </a:uFill>
                <a:latin typeface="Arial"/>
                <a:ea typeface="Arial"/>
              </a:defRPr>
            </a:pPr>
          </a:p>
        </c:txPr>
        <c:crossAx val="26944020"/>
        <c:crosses val="max"/>
        <c:majorUnit val="10"/>
        <c:minorUnit val="5"/>
      </c:valAx>
      <c:spPr>
        <a:noFill/>
        <a:ln w="25560">
          <a:noFill/>
        </a:ln>
      </c:spPr>
    </c:plotArea>
    <c:plotVisOnly val="1"/>
    <c:dispBlanksAs val="gap"/>
  </c:chart>
  <c:spPr>
    <a:noFill/>
    <a:ln w="9360">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plotArea>
      <c:lineChart>
        <c:grouping val="standard"/>
        <c:varyColors val="0"/>
        <c:ser>
          <c:idx val="0"/>
          <c:order val="0"/>
          <c:spPr>
            <a:solidFill>
              <a:srgbClr val="000000"/>
            </a:solidFill>
            <a:ln w="25560">
              <a:solidFill>
                <a:srgbClr val="000000"/>
              </a:solidFill>
              <a:round/>
            </a:ln>
          </c:spPr>
          <c:marker>
            <c:symbol val="none"/>
          </c:marker>
          <c:dLbls>
            <c:dLbl>
              <c:idx val="0"/>
              <c:dLblPos val="b"/>
              <c:showLegendKey val="0"/>
              <c:showVal val="0"/>
              <c:showCatName val="0"/>
              <c:showSerName val="0"/>
              <c:showPercent val="0"/>
            </c:dLbl>
            <c:dLblPos val="b"/>
            <c:showLegendKey val="0"/>
            <c:showVal val="1"/>
            <c:showCatName val="0"/>
            <c:showSerName val="0"/>
            <c:showPercent val="0"/>
            <c:showLeaderLines val="0"/>
          </c:dLbls>
          <c:cat>
            <c:strRef>
              <c:f>categories</c:f>
              <c:strCache>
                <c:ptCount val="1"/>
                <c:pt idx="0">
                  <c:v>1</c:v>
                </c:pt>
              </c:strCache>
            </c:strRef>
          </c:cat>
          <c:val>
            <c:numRef>
              <c:f>0</c:f>
              <c:numCache>
                <c:formatCode>General</c:formatCode>
                <c:ptCount val="1"/>
                <c:pt idx="0">
                  <c:v>0</c:v>
                </c:pt>
              </c:numCache>
            </c:numRef>
          </c:val>
          <c:smooth val="0"/>
        </c:ser>
        <c:ser>
          <c:idx val="1"/>
          <c:order val="1"/>
          <c:spPr>
            <a:solidFill>
              <a:srgbClr val="808080"/>
            </a:solidFill>
            <a:ln w="25560">
              <a:solidFill>
                <a:srgbClr val="808080"/>
              </a:solidFill>
              <a:round/>
            </a:ln>
          </c:spPr>
          <c:marker>
            <c:symbol val="none"/>
          </c:marker>
          <c:dLbls>
            <c:dLbl>
              <c:idx val="0"/>
              <c:dLblPos val="t"/>
              <c:showLegendKey val="0"/>
              <c:showVal val="0"/>
              <c:showCatName val="0"/>
              <c:showSerName val="0"/>
              <c:showPercent val="0"/>
            </c:dLbl>
            <c:dLblPos val="t"/>
            <c:showLegendKey val="0"/>
            <c:showVal val="1"/>
            <c:showCatName val="0"/>
            <c:showSerName val="0"/>
            <c:showPercent val="0"/>
            <c:showLeaderLines val="0"/>
          </c:dLbls>
          <c:cat>
            <c:strRef>
              <c:f>categories</c:f>
              <c:strCache>
                <c:ptCount val="1"/>
                <c:pt idx="0">
                  <c:v>1</c:v>
                </c:pt>
              </c:strCache>
            </c:strRef>
          </c:cat>
          <c:val>
            <c:numRef>
              <c:f>1</c:f>
              <c:numCache>
                <c:formatCode>General</c:formatCode>
                <c:ptCount val="1"/>
                <c:pt idx="0">
                  <c:v>0</c:v>
                </c:pt>
              </c:numCache>
            </c:numRef>
          </c:val>
          <c:smooth val="0"/>
        </c:ser>
        <c:ser>
          <c:idx val="2"/>
          <c:order val="2"/>
          <c:spPr>
            <a:solidFill>
              <a:srgbClr val="c0c0c0"/>
            </a:solidFill>
            <a:ln w="25560">
              <a:solidFill>
                <a:srgbClr val="c0c0c0"/>
              </a:solidFill>
              <a:round/>
            </a:ln>
          </c:spPr>
          <c:marker>
            <c:symbol val="none"/>
          </c:marker>
          <c:dLbls>
            <c:dLbl>
              <c:idx val="0"/>
              <c:dLblPos val="t"/>
              <c:showLegendKey val="0"/>
              <c:showVal val="0"/>
              <c:showCatName val="0"/>
              <c:showSerName val="0"/>
              <c:showPercent val="0"/>
            </c:dLbl>
            <c:dLblPos val="t"/>
            <c:showLegendKey val="0"/>
            <c:showVal val="1"/>
            <c:showCatName val="0"/>
            <c:showSerName val="0"/>
            <c:showPercent val="0"/>
            <c:showLeaderLines val="0"/>
          </c:dLbls>
          <c:cat>
            <c:strRef>
              <c:f>categories</c:f>
              <c:strCache>
                <c:ptCount val="1"/>
                <c:pt idx="0">
                  <c:v>1</c:v>
                </c:pt>
              </c:strCache>
            </c:strRef>
          </c:cat>
          <c:val>
            <c:numRef>
              <c:f>2</c:f>
              <c:numCache>
                <c:formatCode>General</c:formatCode>
                <c:ptCount val="1"/>
                <c:pt idx="0">
                  <c:v>0</c:v>
                </c:pt>
              </c:numCache>
            </c:numRef>
          </c:val>
          <c:smooth val="0"/>
        </c:ser>
        <c:hiLowLines>
          <c:spPr>
            <a:ln>
              <a:noFill/>
            </a:ln>
          </c:spPr>
        </c:hiLowLines>
        <c:marker val="0"/>
        <c:axId val="38355200"/>
        <c:axId val="47081087"/>
      </c:lineChart>
      <c:catAx>
        <c:axId val="38355200"/>
        <c:scaling>
          <c:orientation val="minMax"/>
        </c:scaling>
        <c:delete val="0"/>
        <c:axPos val="b"/>
        <c:numFmt formatCode="DD/MM/YYYY" sourceLinked="1"/>
        <c:majorTickMark val="out"/>
        <c:minorTickMark val="none"/>
        <c:tickLblPos val="nextTo"/>
        <c:spPr>
          <a:ln w="3240">
            <a:solidFill>
              <a:srgbClr val="000000"/>
            </a:solidFill>
            <a:round/>
          </a:ln>
        </c:spPr>
        <c:txPr>
          <a:bodyPr/>
          <a:p>
            <a:pPr>
              <a:defRPr b="0" sz="275" spc="-1" strike="noStrike">
                <a:solidFill>
                  <a:srgbClr val="000000"/>
                </a:solidFill>
                <a:uFill>
                  <a:solidFill>
                    <a:srgbClr val="ffffff"/>
                  </a:solidFill>
                </a:uFill>
                <a:latin typeface="Arial"/>
                <a:ea typeface="Arial"/>
              </a:defRPr>
            </a:pPr>
          </a:p>
        </c:txPr>
        <c:crossAx val="47081087"/>
        <c:crosses val="autoZero"/>
        <c:auto val="1"/>
        <c:lblAlgn val="ctr"/>
        <c:lblOffset val="100"/>
      </c:catAx>
      <c:valAx>
        <c:axId val="47081087"/>
        <c:scaling>
          <c:orientation val="minMax"/>
        </c:scaling>
        <c:delete val="0"/>
        <c:axPos val="l"/>
        <c:numFmt formatCode="0" sourceLinked="0"/>
        <c:majorTickMark val="out"/>
        <c:minorTickMark val="none"/>
        <c:tickLblPos val="nextTo"/>
        <c:spPr>
          <a:ln w="3240">
            <a:solidFill>
              <a:srgbClr val="000000"/>
            </a:solidFill>
            <a:round/>
          </a:ln>
        </c:spPr>
        <c:txPr>
          <a:bodyPr/>
          <a:p>
            <a:pPr>
              <a:defRPr b="0" sz="275" spc="-1" strike="noStrike">
                <a:solidFill>
                  <a:srgbClr val="000000"/>
                </a:solidFill>
                <a:uFill>
                  <a:solidFill>
                    <a:srgbClr val="ffffff"/>
                  </a:solidFill>
                </a:uFill>
                <a:latin typeface="Arial"/>
                <a:ea typeface="Arial"/>
              </a:defRPr>
            </a:pPr>
          </a:p>
        </c:txPr>
        <c:crossAx val="38355200"/>
        <c:crosses val="autoZero"/>
        <c:crossBetween val="midCat"/>
      </c:valAx>
      <c:spPr>
        <a:noFill/>
        <a:ln w="25560">
          <a:noFill/>
        </a:ln>
      </c:spPr>
    </c:plotArea>
    <c:legend>
      <c:legendPos val="r"/>
      <c:overlay val="0"/>
      <c:spPr>
        <a:noFill/>
        <a:ln w="25560">
          <a:noFill/>
        </a:ln>
      </c:spPr>
    </c:legend>
    <c:plotVisOnly val="1"/>
    <c:dispBlanksAs val="gap"/>
  </c:chart>
  <c:spPr>
    <a:noFill/>
    <a:ln w="9360">
      <a:no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plotArea>
      <c:lineChart>
        <c:grouping val="standard"/>
        <c:varyColors val="0"/>
        <c:ser>
          <c:idx val="0"/>
          <c:order val="0"/>
          <c:spPr>
            <a:solidFill>
              <a:srgbClr val="000000"/>
            </a:solidFill>
            <a:ln w="25560">
              <a:solidFill>
                <a:srgbClr val="000000"/>
              </a:solidFill>
              <a:round/>
            </a:ln>
          </c:spPr>
          <c:marker>
            <c:symbol val="none"/>
          </c:marker>
          <c:dLbls>
            <c:dLbl>
              <c:idx val="0"/>
              <c:dLblPos val="b"/>
              <c:showLegendKey val="0"/>
              <c:showVal val="0"/>
              <c:showCatName val="0"/>
              <c:showSerName val="0"/>
              <c:showPercent val="0"/>
            </c:dLbl>
            <c:dLblPos val="b"/>
            <c:showLegendKey val="0"/>
            <c:showVal val="1"/>
            <c:showCatName val="0"/>
            <c:showSerName val="0"/>
            <c:showPercent val="0"/>
            <c:showLeaderLines val="0"/>
          </c:dLbls>
          <c:cat>
            <c:strRef>
              <c:f>categories</c:f>
              <c:strCache>
                <c:ptCount val="1"/>
                <c:pt idx="0">
                  <c:v>1</c:v>
                </c:pt>
              </c:strCache>
            </c:strRef>
          </c:cat>
          <c:val>
            <c:numRef>
              <c:f>0</c:f>
              <c:numCache>
                <c:formatCode>General</c:formatCode>
                <c:ptCount val="1"/>
                <c:pt idx="0">
                  <c:v>0</c:v>
                </c:pt>
              </c:numCache>
            </c:numRef>
          </c:val>
          <c:smooth val="0"/>
        </c:ser>
        <c:ser>
          <c:idx val="1"/>
          <c:order val="1"/>
          <c:spPr>
            <a:solidFill>
              <a:srgbClr val="808080"/>
            </a:solidFill>
            <a:ln w="25560">
              <a:solidFill>
                <a:srgbClr val="808080"/>
              </a:solidFill>
              <a:round/>
            </a:ln>
          </c:spPr>
          <c:marker>
            <c:symbol val="none"/>
          </c:marker>
          <c:dLbls>
            <c:dLbl>
              <c:idx val="0"/>
              <c:dLblPos val="t"/>
              <c:showLegendKey val="0"/>
              <c:showVal val="0"/>
              <c:showCatName val="0"/>
              <c:showSerName val="0"/>
              <c:showPercent val="0"/>
            </c:dLbl>
            <c:dLblPos val="t"/>
            <c:showLegendKey val="0"/>
            <c:showVal val="1"/>
            <c:showCatName val="0"/>
            <c:showSerName val="0"/>
            <c:showPercent val="0"/>
            <c:showLeaderLines val="0"/>
          </c:dLbls>
          <c:cat>
            <c:strRef>
              <c:f>categories</c:f>
              <c:strCache>
                <c:ptCount val="1"/>
                <c:pt idx="0">
                  <c:v>1</c:v>
                </c:pt>
              </c:strCache>
            </c:strRef>
          </c:cat>
          <c:val>
            <c:numRef>
              <c:f>1</c:f>
              <c:numCache>
                <c:formatCode>General</c:formatCode>
                <c:ptCount val="1"/>
                <c:pt idx="0">
                  <c:v>0</c:v>
                </c:pt>
              </c:numCache>
            </c:numRef>
          </c:val>
          <c:smooth val="0"/>
        </c:ser>
        <c:ser>
          <c:idx val="2"/>
          <c:order val="2"/>
          <c:spPr>
            <a:solidFill>
              <a:srgbClr val="c0c0c0"/>
            </a:solidFill>
            <a:ln w="25560">
              <a:solidFill>
                <a:srgbClr val="c0c0c0"/>
              </a:solidFill>
              <a:round/>
            </a:ln>
          </c:spPr>
          <c:marker>
            <c:symbol val="none"/>
          </c:marker>
          <c:dLbls>
            <c:dLbl>
              <c:idx val="0"/>
              <c:dLblPos val="t"/>
              <c:showLegendKey val="0"/>
              <c:showVal val="0"/>
              <c:showCatName val="0"/>
              <c:showSerName val="0"/>
              <c:showPercent val="0"/>
            </c:dLbl>
            <c:dLblPos val="t"/>
            <c:showLegendKey val="0"/>
            <c:showVal val="1"/>
            <c:showCatName val="0"/>
            <c:showSerName val="0"/>
            <c:showPercent val="0"/>
            <c:showLeaderLines val="0"/>
          </c:dLbls>
          <c:cat>
            <c:strRef>
              <c:f>categories</c:f>
              <c:strCache>
                <c:ptCount val="1"/>
                <c:pt idx="0">
                  <c:v>1</c:v>
                </c:pt>
              </c:strCache>
            </c:strRef>
          </c:cat>
          <c:val>
            <c:numRef>
              <c:f>2</c:f>
              <c:numCache>
                <c:formatCode>General</c:formatCode>
                <c:ptCount val="1"/>
                <c:pt idx="0">
                  <c:v>0</c:v>
                </c:pt>
              </c:numCache>
            </c:numRef>
          </c:val>
          <c:smooth val="0"/>
        </c:ser>
        <c:hiLowLines>
          <c:spPr>
            <a:ln>
              <a:noFill/>
            </a:ln>
          </c:spPr>
        </c:hiLowLines>
        <c:marker val="0"/>
        <c:axId val="45016570"/>
        <c:axId val="21854416"/>
      </c:lineChart>
      <c:catAx>
        <c:axId val="45016570"/>
        <c:scaling>
          <c:orientation val="minMax"/>
        </c:scaling>
        <c:delete val="0"/>
        <c:axPos val="b"/>
        <c:numFmt formatCode="DD/MM/YYYY" sourceLinked="1"/>
        <c:majorTickMark val="out"/>
        <c:minorTickMark val="none"/>
        <c:tickLblPos val="nextTo"/>
        <c:spPr>
          <a:ln w="3240">
            <a:solidFill>
              <a:srgbClr val="000000"/>
            </a:solidFill>
            <a:round/>
          </a:ln>
        </c:spPr>
        <c:txPr>
          <a:bodyPr/>
          <a:p>
            <a:pPr>
              <a:defRPr b="0" sz="250" spc="-1" strike="noStrike">
                <a:solidFill>
                  <a:srgbClr val="000000"/>
                </a:solidFill>
                <a:uFill>
                  <a:solidFill>
                    <a:srgbClr val="ffffff"/>
                  </a:solidFill>
                </a:uFill>
                <a:latin typeface="Arial"/>
                <a:ea typeface="Arial"/>
              </a:defRPr>
            </a:pPr>
          </a:p>
        </c:txPr>
        <c:crossAx val="21854416"/>
        <c:crosses val="autoZero"/>
        <c:auto val="1"/>
        <c:lblAlgn val="ctr"/>
        <c:lblOffset val="100"/>
      </c:catAx>
      <c:valAx>
        <c:axId val="21854416"/>
        <c:scaling>
          <c:orientation val="minMax"/>
        </c:scaling>
        <c:delete val="0"/>
        <c:axPos val="l"/>
        <c:numFmt formatCode="0" sourceLinked="0"/>
        <c:majorTickMark val="out"/>
        <c:minorTickMark val="none"/>
        <c:tickLblPos val="nextTo"/>
        <c:spPr>
          <a:ln w="3240">
            <a:solidFill>
              <a:srgbClr val="000000"/>
            </a:solidFill>
            <a:round/>
          </a:ln>
        </c:spPr>
        <c:txPr>
          <a:bodyPr/>
          <a:p>
            <a:pPr>
              <a:defRPr b="0" sz="250" spc="-1" strike="noStrike">
                <a:solidFill>
                  <a:srgbClr val="000000"/>
                </a:solidFill>
                <a:uFill>
                  <a:solidFill>
                    <a:srgbClr val="ffffff"/>
                  </a:solidFill>
                </a:uFill>
                <a:latin typeface="Arial"/>
                <a:ea typeface="Arial"/>
              </a:defRPr>
            </a:pPr>
          </a:p>
        </c:txPr>
        <c:crossAx val="45016570"/>
        <c:crosses val="autoZero"/>
        <c:crossBetween val="midCat"/>
      </c:valAx>
      <c:spPr>
        <a:noFill/>
        <a:ln w="25560">
          <a:noFill/>
        </a:ln>
      </c:spPr>
    </c:plotArea>
    <c:legend>
      <c:legendPos val="r"/>
      <c:overlay val="0"/>
      <c:spPr>
        <a:noFill/>
        <a:ln w="25560">
          <a:noFill/>
        </a:ln>
      </c:spPr>
    </c:legend>
    <c:plotVisOnly val="1"/>
    <c:dispBlanksAs val="gap"/>
  </c:chart>
  <c:spPr>
    <a:noFill/>
    <a:ln w="9360">
      <a:noFill/>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480228635682159"/>
          <c:y val="0.0939951311874493"/>
          <c:w val="0.931784107946027"/>
          <c:h val="0.761698674601028"/>
        </c:manualLayout>
      </c:layout>
      <c:lineChart>
        <c:grouping val="standard"/>
        <c:varyColors val="0"/>
        <c:ser>
          <c:idx val="0"/>
          <c:order val="0"/>
          <c:tx>
            <c:strRef>
              <c:f>Daten_Diagramme!$I$50</c:f>
              <c:strCache>
                <c:ptCount val="1"/>
                <c:pt idx="0">
                  <c:v>SvB</c:v>
                </c:pt>
              </c:strCache>
            </c:strRef>
          </c:tx>
          <c:spPr>
            <a:solidFill>
              <a:srgbClr val="000000"/>
            </a:solidFill>
            <a:ln w="25560">
              <a:solidFill>
                <a:srgbClr val="000000"/>
              </a:solidFill>
              <a:round/>
            </a:ln>
          </c:spPr>
          <c:marker>
            <c:symbol val="none"/>
          </c:marker>
          <c:dLbls>
            <c:dLblPos val="r"/>
            <c:showLegendKey val="0"/>
            <c:showVal val="0"/>
            <c:showCatName val="0"/>
            <c:showSerName val="0"/>
            <c:showPercent val="0"/>
            <c:showLeaderLines val="0"/>
          </c:dLbls>
          <c:cat>
            <c:strRef>
              <c:f>Daten_Diagramme!$H$51:$H$75</c:f>
              <c:strCache>
                <c:ptCount val="25"/>
                <c:pt idx="0">
                  <c:v>Dez 11</c:v>
                </c:pt>
                <c:pt idx="1">
                  <c:v/>
                </c:pt>
                <c:pt idx="2">
                  <c:v/>
                </c:pt>
                <c:pt idx="3">
                  <c:v/>
                </c:pt>
                <c:pt idx="4">
                  <c:v>Dez 12</c:v>
                </c:pt>
                <c:pt idx="5">
                  <c:v/>
                </c:pt>
                <c:pt idx="6">
                  <c:v/>
                </c:pt>
                <c:pt idx="7">
                  <c:v/>
                </c:pt>
                <c:pt idx="8">
                  <c:v>Dez 13</c:v>
                </c:pt>
                <c:pt idx="9">
                  <c:v/>
                </c:pt>
                <c:pt idx="10">
                  <c:v/>
                </c:pt>
                <c:pt idx="11">
                  <c:v/>
                </c:pt>
                <c:pt idx="12">
                  <c:v>Dez 14</c:v>
                </c:pt>
                <c:pt idx="13">
                  <c:v/>
                </c:pt>
                <c:pt idx="14">
                  <c:v/>
                </c:pt>
                <c:pt idx="15">
                  <c:v/>
                </c:pt>
                <c:pt idx="16">
                  <c:v>Dez 15</c:v>
                </c:pt>
                <c:pt idx="17">
                  <c:v/>
                </c:pt>
                <c:pt idx="18">
                  <c:v/>
                </c:pt>
                <c:pt idx="19">
                  <c:v/>
                </c:pt>
                <c:pt idx="20">
                  <c:v>Dez 16</c:v>
                </c:pt>
                <c:pt idx="21">
                  <c:v/>
                </c:pt>
                <c:pt idx="22">
                  <c:v/>
                </c:pt>
                <c:pt idx="23">
                  <c:v/>
                </c:pt>
                <c:pt idx="24">
                  <c:v>Dez 17</c:v>
                </c:pt>
              </c:strCache>
            </c:strRef>
          </c:cat>
          <c:val>
            <c:numRef>
              <c:f>Daten_Diagramme!$E$51:$E$75</c:f>
              <c:numCache>
                <c:formatCode>General</c:formatCode>
                <c:ptCount val="25"/>
                <c:pt idx="0">
                  <c:v>100</c:v>
                </c:pt>
                <c:pt idx="1">
                  <c:v>100.060137648395</c:v>
                </c:pt>
                <c:pt idx="2">
                  <c:v>98.8239748758269</c:v>
                </c:pt>
                <c:pt idx="3">
                  <c:v>100.147003140522</c:v>
                </c:pt>
                <c:pt idx="4">
                  <c:v>100.320734124775</c:v>
                </c:pt>
                <c:pt idx="5">
                  <c:v>98.8239748758269</c:v>
                </c:pt>
                <c:pt idx="6">
                  <c:v>98.6324253290866</c:v>
                </c:pt>
                <c:pt idx="7">
                  <c:v>99.2872575005011</c:v>
                </c:pt>
                <c:pt idx="8">
                  <c:v>98.8774305632893</c:v>
                </c:pt>
                <c:pt idx="9">
                  <c:v>97.2492594159966</c:v>
                </c:pt>
                <c:pt idx="10">
                  <c:v>96.6857473773303</c:v>
                </c:pt>
                <c:pt idx="11">
                  <c:v>97.3962625565182</c:v>
                </c:pt>
                <c:pt idx="12">
                  <c:v>96.7592489475912</c:v>
                </c:pt>
                <c:pt idx="13">
                  <c:v>96.3961957369089</c:v>
                </c:pt>
                <c:pt idx="14">
                  <c:v>95.5319954562666</c:v>
                </c:pt>
                <c:pt idx="15">
                  <c:v>97.9887297592267</c:v>
                </c:pt>
                <c:pt idx="16">
                  <c:v>97.5187651736196</c:v>
                </c:pt>
                <c:pt idx="17">
                  <c:v>97.0176181036595</c:v>
                </c:pt>
                <c:pt idx="18">
                  <c:v>97.0666191505</c:v>
                </c:pt>
                <c:pt idx="19">
                  <c:v>98.5678330400695</c:v>
                </c:pt>
                <c:pt idx="20">
                  <c:v>98.4230572198588</c:v>
                </c:pt>
                <c:pt idx="21">
                  <c:v>98.3228278058668</c:v>
                </c:pt>
                <c:pt idx="22">
                  <c:v>98.619061407221</c:v>
                </c:pt>
                <c:pt idx="23">
                  <c:v>100.743924983852</c:v>
                </c:pt>
                <c:pt idx="24">
                  <c:v>100.772880147894</c:v>
                </c:pt>
              </c:numCache>
            </c:numRef>
          </c:val>
          <c:smooth val="0"/>
        </c:ser>
        <c:ser>
          <c:idx val="1"/>
          <c:order val="1"/>
          <c:tx>
            <c:strRef>
              <c:f>Daten_Diagramme!$K$50</c:f>
              <c:strCache>
                <c:ptCount val="1"/>
                <c:pt idx="0">
                  <c:v>GeB - im Nebenjob</c:v>
                </c:pt>
              </c:strCache>
            </c:strRef>
          </c:tx>
          <c:spPr>
            <a:solidFill>
              <a:srgbClr val="808080"/>
            </a:solidFill>
            <a:ln w="25560">
              <a:solidFill>
                <a:srgbClr val="808080"/>
              </a:solidFill>
              <a:round/>
            </a:ln>
          </c:spPr>
          <c:marker>
            <c:symbol val="none"/>
          </c:marker>
          <c:dLbls>
            <c:dLblPos val="r"/>
            <c:showLegendKey val="0"/>
            <c:showVal val="0"/>
            <c:showCatName val="0"/>
            <c:showSerName val="0"/>
            <c:showPercent val="0"/>
            <c:showLeaderLines val="0"/>
          </c:dLbls>
          <c:cat>
            <c:strRef>
              <c:f>Daten_Diagramme!$H$51:$H$75</c:f>
              <c:strCache>
                <c:ptCount val="25"/>
                <c:pt idx="0">
                  <c:v>Dez 11</c:v>
                </c:pt>
                <c:pt idx="1">
                  <c:v/>
                </c:pt>
                <c:pt idx="2">
                  <c:v/>
                </c:pt>
                <c:pt idx="3">
                  <c:v/>
                </c:pt>
                <c:pt idx="4">
                  <c:v>Dez 12</c:v>
                </c:pt>
                <c:pt idx="5">
                  <c:v/>
                </c:pt>
                <c:pt idx="6">
                  <c:v/>
                </c:pt>
                <c:pt idx="7">
                  <c:v/>
                </c:pt>
                <c:pt idx="8">
                  <c:v>Dez 13</c:v>
                </c:pt>
                <c:pt idx="9">
                  <c:v/>
                </c:pt>
                <c:pt idx="10">
                  <c:v/>
                </c:pt>
                <c:pt idx="11">
                  <c:v/>
                </c:pt>
                <c:pt idx="12">
                  <c:v>Dez 14</c:v>
                </c:pt>
                <c:pt idx="13">
                  <c:v/>
                </c:pt>
                <c:pt idx="14">
                  <c:v/>
                </c:pt>
                <c:pt idx="15">
                  <c:v/>
                </c:pt>
                <c:pt idx="16">
                  <c:v>Dez 15</c:v>
                </c:pt>
                <c:pt idx="17">
                  <c:v/>
                </c:pt>
                <c:pt idx="18">
                  <c:v/>
                </c:pt>
                <c:pt idx="19">
                  <c:v/>
                </c:pt>
                <c:pt idx="20">
                  <c:v>Dez 16</c:v>
                </c:pt>
                <c:pt idx="21">
                  <c:v/>
                </c:pt>
                <c:pt idx="22">
                  <c:v/>
                </c:pt>
                <c:pt idx="23">
                  <c:v/>
                </c:pt>
                <c:pt idx="24">
                  <c:v>Dez 17</c:v>
                </c:pt>
              </c:strCache>
            </c:strRef>
          </c:cat>
          <c:val>
            <c:numRef>
              <c:f>Daten_Diagramme!$G$51:$G$75</c:f>
              <c:numCache>
                <c:formatCode>General</c:formatCode>
                <c:ptCount val="25"/>
                <c:pt idx="0">
                  <c:v>100</c:v>
                </c:pt>
                <c:pt idx="1">
                  <c:v>96.4125560538117</c:v>
                </c:pt>
                <c:pt idx="2">
                  <c:v>98.0717488789238</c:v>
                </c:pt>
                <c:pt idx="3">
                  <c:v>103.273542600897</c:v>
                </c:pt>
                <c:pt idx="4">
                  <c:v>102.825112107623</c:v>
                </c:pt>
                <c:pt idx="5">
                  <c:v>100.807174887892</c:v>
                </c:pt>
                <c:pt idx="6">
                  <c:v>101.479820627803</c:v>
                </c:pt>
                <c:pt idx="7">
                  <c:v>104.932735426009</c:v>
                </c:pt>
                <c:pt idx="8">
                  <c:v>106.188340807175</c:v>
                </c:pt>
                <c:pt idx="9">
                  <c:v>104.663677130045</c:v>
                </c:pt>
                <c:pt idx="10">
                  <c:v>106.367713004484</c:v>
                </c:pt>
                <c:pt idx="11">
                  <c:v>110.807174887892</c:v>
                </c:pt>
                <c:pt idx="12">
                  <c:v>111.838565022422</c:v>
                </c:pt>
                <c:pt idx="13">
                  <c:v>106.502242152466</c:v>
                </c:pt>
                <c:pt idx="14">
                  <c:v>108.340807174888</c:v>
                </c:pt>
                <c:pt idx="15">
                  <c:v>112.690582959641</c:v>
                </c:pt>
                <c:pt idx="16">
                  <c:v>110.941704035874</c:v>
                </c:pt>
                <c:pt idx="17">
                  <c:v>112.107623318386</c:v>
                </c:pt>
                <c:pt idx="18">
                  <c:v>111.300448430493</c:v>
                </c:pt>
                <c:pt idx="19">
                  <c:v>114.439461883408</c:v>
                </c:pt>
                <c:pt idx="20">
                  <c:v>114.932735426009</c:v>
                </c:pt>
                <c:pt idx="21">
                  <c:v>111.748878923767</c:v>
                </c:pt>
                <c:pt idx="22">
                  <c:v>114.349775784753</c:v>
                </c:pt>
                <c:pt idx="23">
                  <c:v>119.641255605381</c:v>
                </c:pt>
                <c:pt idx="24">
                  <c:v>120.582959641256</c:v>
                </c:pt>
              </c:numCache>
            </c:numRef>
          </c:val>
          <c:smooth val="0"/>
        </c:ser>
        <c:ser>
          <c:idx val="2"/>
          <c:order val="2"/>
          <c:tx>
            <c:strRef>
              <c:f>Daten_Diagramme!$J$50</c:f>
              <c:strCache>
                <c:ptCount val="1"/>
                <c:pt idx="0">
                  <c:v>GeB - ausschließlich</c:v>
                </c:pt>
              </c:strCache>
            </c:strRef>
          </c:tx>
          <c:spPr>
            <a:solidFill>
              <a:srgbClr val="c0c0c0"/>
            </a:solidFill>
            <a:ln w="25560">
              <a:solidFill>
                <a:srgbClr val="c0c0c0"/>
              </a:solidFill>
              <a:round/>
            </a:ln>
          </c:spPr>
          <c:marker>
            <c:symbol val="none"/>
          </c:marker>
          <c:dLbls>
            <c:dLblPos val="r"/>
            <c:showLegendKey val="0"/>
            <c:showVal val="0"/>
            <c:showCatName val="0"/>
            <c:showSerName val="0"/>
            <c:showPercent val="0"/>
            <c:showLeaderLines val="0"/>
          </c:dLbls>
          <c:cat>
            <c:strRef>
              <c:f>Daten_Diagramme!$H$51:$H$75</c:f>
              <c:strCache>
                <c:ptCount val="25"/>
                <c:pt idx="0">
                  <c:v>Dez 11</c:v>
                </c:pt>
                <c:pt idx="1">
                  <c:v/>
                </c:pt>
                <c:pt idx="2">
                  <c:v/>
                </c:pt>
                <c:pt idx="3">
                  <c:v/>
                </c:pt>
                <c:pt idx="4">
                  <c:v>Dez 12</c:v>
                </c:pt>
                <c:pt idx="5">
                  <c:v/>
                </c:pt>
                <c:pt idx="6">
                  <c:v/>
                </c:pt>
                <c:pt idx="7">
                  <c:v/>
                </c:pt>
                <c:pt idx="8">
                  <c:v>Dez 13</c:v>
                </c:pt>
                <c:pt idx="9">
                  <c:v/>
                </c:pt>
                <c:pt idx="10">
                  <c:v/>
                </c:pt>
                <c:pt idx="11">
                  <c:v/>
                </c:pt>
                <c:pt idx="12">
                  <c:v>Dez 14</c:v>
                </c:pt>
                <c:pt idx="13">
                  <c:v/>
                </c:pt>
                <c:pt idx="14">
                  <c:v/>
                </c:pt>
                <c:pt idx="15">
                  <c:v/>
                </c:pt>
                <c:pt idx="16">
                  <c:v>Dez 15</c:v>
                </c:pt>
                <c:pt idx="17">
                  <c:v/>
                </c:pt>
                <c:pt idx="18">
                  <c:v/>
                </c:pt>
                <c:pt idx="19">
                  <c:v/>
                </c:pt>
                <c:pt idx="20">
                  <c:v>Dez 16</c:v>
                </c:pt>
                <c:pt idx="21">
                  <c:v/>
                </c:pt>
                <c:pt idx="22">
                  <c:v/>
                </c:pt>
                <c:pt idx="23">
                  <c:v/>
                </c:pt>
                <c:pt idx="24">
                  <c:v>Dez 17</c:v>
                </c:pt>
              </c:strCache>
            </c:strRef>
          </c:cat>
          <c:val>
            <c:numRef>
              <c:f>Daten_Diagramme!$F$51:$F$75</c:f>
              <c:numCache>
                <c:formatCode>General</c:formatCode>
                <c:ptCount val="25"/>
                <c:pt idx="0">
                  <c:v>100</c:v>
                </c:pt>
                <c:pt idx="1">
                  <c:v>99.0646153846154</c:v>
                </c:pt>
                <c:pt idx="2">
                  <c:v>101.550769230769</c:v>
                </c:pt>
                <c:pt idx="3">
                  <c:v>100.246153846154</c:v>
                </c:pt>
                <c:pt idx="4">
                  <c:v>99.9507692307692</c:v>
                </c:pt>
                <c:pt idx="5">
                  <c:v>99.1507692307692</c:v>
                </c:pt>
                <c:pt idx="6">
                  <c:v>100.16</c:v>
                </c:pt>
                <c:pt idx="7">
                  <c:v>97.9692307692308</c:v>
                </c:pt>
                <c:pt idx="8">
                  <c:v>98.4</c:v>
                </c:pt>
                <c:pt idx="9">
                  <c:v>97.5384615384616</c:v>
                </c:pt>
                <c:pt idx="10">
                  <c:v>98.5723076923077</c:v>
                </c:pt>
                <c:pt idx="11">
                  <c:v>98.4246153846154</c:v>
                </c:pt>
                <c:pt idx="12">
                  <c:v>98.3261538461538</c:v>
                </c:pt>
                <c:pt idx="13">
                  <c:v>95.3476923076923</c:v>
                </c:pt>
                <c:pt idx="14">
                  <c:v>96.4676923076923</c:v>
                </c:pt>
                <c:pt idx="15">
                  <c:v>97.0461538461538</c:v>
                </c:pt>
                <c:pt idx="16">
                  <c:v>97.76</c:v>
                </c:pt>
                <c:pt idx="17">
                  <c:v>95.6184615384615</c:v>
                </c:pt>
                <c:pt idx="18">
                  <c:v>96.48</c:v>
                </c:pt>
                <c:pt idx="19">
                  <c:v>94.7569230769231</c:v>
                </c:pt>
                <c:pt idx="20">
                  <c:v>94.8061538461539</c:v>
                </c:pt>
                <c:pt idx="21">
                  <c:v>93.8707692307692</c:v>
                </c:pt>
                <c:pt idx="22">
                  <c:v>94.5476923076923</c:v>
                </c:pt>
                <c:pt idx="23">
                  <c:v>94.4738461538462</c:v>
                </c:pt>
                <c:pt idx="24">
                  <c:v>93.8953846153846</c:v>
                </c:pt>
              </c:numCache>
            </c:numRef>
          </c:val>
          <c:smooth val="0"/>
        </c:ser>
        <c:ser>
          <c:idx val="3"/>
          <c:order val="3"/>
          <c:spPr>
            <a:solidFill>
              <a:srgbClr val="ffffff"/>
            </a:solidFill>
            <a:ln w="12600">
              <a:solidFill>
                <a:srgbClr val="ffffff"/>
              </a:solidFill>
              <a:round/>
            </a:ln>
          </c:spPr>
          <c:marker>
            <c:symbol val="none"/>
          </c:marker>
          <c:dLbls>
            <c:dLbl>
              <c:idx val="0"/>
              <c:dLblPos val="ctr"/>
              <c:showLegendKey val="1"/>
              <c:showVal val="1"/>
              <c:showCatName val="1"/>
              <c:showSerName val="0"/>
              <c:showPercent val="0"/>
            </c:dLbl>
            <c:dLbl>
              <c:idx val="1"/>
              <c:dLblPos val="ctr"/>
              <c:showLegendKey val="1"/>
              <c:showVal val="1"/>
              <c:showCatName val="1"/>
              <c:showSerName val="0"/>
              <c:showPercent val="0"/>
            </c:dLbl>
            <c:dLbl>
              <c:idx val="2"/>
              <c:dLblPos val="ctr"/>
              <c:showLegendKey val="1"/>
              <c:showVal val="1"/>
              <c:showCatName val="1"/>
              <c:showSerName val="0"/>
              <c:showPercent val="0"/>
            </c:dLbl>
            <c:dLbl>
              <c:idx val="3"/>
              <c:dLblPos val="ctr"/>
              <c:showLegendKey val="1"/>
              <c:showVal val="1"/>
              <c:showCatName val="1"/>
              <c:showSerName val="0"/>
              <c:showPercent val="0"/>
            </c:dLbl>
            <c:dLbl>
              <c:idx val="4"/>
              <c:dLblPos val="ctr"/>
              <c:showLegendKey val="1"/>
              <c:showVal val="1"/>
              <c:showCatName val="1"/>
              <c:showSerName val="0"/>
              <c:showPercent val="0"/>
            </c:dLbl>
            <c:dLbl>
              <c:idx val="5"/>
              <c:dLblPos val="ctr"/>
              <c:showLegendKey val="1"/>
              <c:showVal val="1"/>
              <c:showCatName val="1"/>
              <c:showSerName val="0"/>
              <c:showPercent val="0"/>
            </c:dLbl>
            <c:dLbl>
              <c:idx val="6"/>
              <c:dLblPos val="ctr"/>
              <c:showLegendKey val="1"/>
              <c:showVal val="1"/>
              <c:showCatName val="1"/>
              <c:showSerName val="0"/>
              <c:showPercent val="0"/>
            </c:dLbl>
            <c:dLbl>
              <c:idx val="7"/>
              <c:dLblPos val="ctr"/>
              <c:showLegendKey val="1"/>
              <c:showVal val="1"/>
              <c:showCatName val="1"/>
              <c:showSerName val="0"/>
              <c:showPercent val="0"/>
            </c:dLbl>
            <c:dLbl>
              <c:idx val="8"/>
              <c:dLblPos val="ctr"/>
              <c:showLegendKey val="1"/>
              <c:showVal val="1"/>
              <c:showCatName val="1"/>
              <c:showSerName val="0"/>
              <c:showPercent val="0"/>
            </c:dLbl>
            <c:dLbl>
              <c:idx val="9"/>
              <c:dLblPos val="ctr"/>
              <c:showLegendKey val="1"/>
              <c:showVal val="1"/>
              <c:showCatName val="1"/>
              <c:showSerName val="0"/>
              <c:showPercent val="0"/>
            </c:dLbl>
            <c:dLbl>
              <c:idx val="10"/>
              <c:dLblPos val="ctr"/>
              <c:showLegendKey val="1"/>
              <c:showVal val="1"/>
              <c:showCatName val="1"/>
              <c:showSerName val="0"/>
              <c:showPercent val="0"/>
            </c:dLbl>
            <c:dLbl>
              <c:idx val="11"/>
              <c:dLblPos val="ctr"/>
              <c:showLegendKey val="1"/>
              <c:showVal val="1"/>
              <c:showCatName val="1"/>
              <c:showSerName val="0"/>
              <c:showPercent val="0"/>
            </c:dLbl>
            <c:dLbl>
              <c:idx val="12"/>
              <c:dLblPos val="ctr"/>
              <c:showLegendKey val="1"/>
              <c:showVal val="1"/>
              <c:showCatName val="1"/>
              <c:showSerName val="0"/>
              <c:showPercent val="0"/>
            </c:dLbl>
            <c:dLbl>
              <c:idx val="13"/>
              <c:dLblPos val="ctr"/>
              <c:showLegendKey val="0"/>
              <c:showVal val="0"/>
              <c:showCatName val="0"/>
              <c:showSerName val="0"/>
              <c:showPercent val="0"/>
            </c:dLbl>
            <c:dLbl>
              <c:idx val="14"/>
              <c:dLblPos val="ctr"/>
              <c:showLegendKey val="1"/>
              <c:showVal val="1"/>
              <c:showCatName val="1"/>
              <c:showSerName val="0"/>
              <c:showPercent val="0"/>
            </c:dLbl>
            <c:dLbl>
              <c:idx val="15"/>
              <c:dLblPos val="ctr"/>
              <c:showLegendKey val="1"/>
              <c:showVal val="1"/>
              <c:showCatName val="1"/>
              <c:showSerName val="0"/>
              <c:showPercent val="0"/>
            </c:dLbl>
            <c:dLbl>
              <c:idx val="16"/>
              <c:dLblPos val="ctr"/>
              <c:showLegendKey val="1"/>
              <c:showVal val="1"/>
              <c:showCatName val="1"/>
              <c:showSerName val="0"/>
              <c:showPercent val="0"/>
            </c:dLbl>
            <c:dLbl>
              <c:idx val="17"/>
              <c:dLblPos val="ctr"/>
              <c:showLegendKey val="1"/>
              <c:showVal val="1"/>
              <c:showCatName val="1"/>
              <c:showSerName val="0"/>
              <c:showPercent val="0"/>
            </c:dLbl>
            <c:dLbl>
              <c:idx val="18"/>
              <c:dLblPos val="ctr"/>
              <c:showLegendKey val="1"/>
              <c:showVal val="1"/>
              <c:showCatName val="1"/>
              <c:showSerName val="0"/>
              <c:showPercent val="0"/>
            </c:dLbl>
            <c:dLbl>
              <c:idx val="19"/>
              <c:dLblPos val="ctr"/>
              <c:showLegendKey val="1"/>
              <c:showVal val="1"/>
              <c:showCatName val="1"/>
              <c:showSerName val="0"/>
              <c:showPercent val="0"/>
            </c:dLbl>
            <c:dLbl>
              <c:idx val="20"/>
              <c:dLblPos val="ctr"/>
              <c:showLegendKey val="1"/>
              <c:showVal val="1"/>
              <c:showCatName val="1"/>
              <c:showSerName val="0"/>
              <c:showPercent val="0"/>
            </c:dLbl>
            <c:dLbl>
              <c:idx val="21"/>
              <c:dLblPos val="ctr"/>
              <c:showLegendKey val="1"/>
              <c:showVal val="1"/>
              <c:showCatName val="1"/>
              <c:showSerName val="0"/>
              <c:showPercent val="0"/>
            </c:dLbl>
            <c:dLbl>
              <c:idx val="22"/>
              <c:dLblPos val="ctr"/>
              <c:showLegendKey val="1"/>
              <c:showVal val="1"/>
              <c:showCatName val="1"/>
              <c:showSerName val="0"/>
              <c:showPercent val="0"/>
            </c:dLbl>
            <c:dLbl>
              <c:idx val="23"/>
              <c:dLblPos val="ctr"/>
              <c:showLegendKey val="1"/>
              <c:showVal val="1"/>
              <c:showCatName val="1"/>
              <c:showSerName val="0"/>
              <c:showPercent val="0"/>
            </c:dLbl>
            <c:dLbl>
              <c:idx val="24"/>
              <c:dLblPos val="ctr"/>
              <c:showLegendKey val="1"/>
              <c:showVal val="1"/>
              <c:showCatName val="1"/>
              <c:showSerName val="0"/>
              <c:showPercent val="0"/>
            </c:dLbl>
            <c:dLblPos val="ctr"/>
            <c:showLegendKey val="0"/>
            <c:showVal val="1"/>
            <c:showCatName val="0"/>
            <c:showSerName val="0"/>
            <c:showPercent val="0"/>
            <c:showLeaderLines val="0"/>
          </c:dLbls>
          <c:cat>
            <c:strRef>
              <c:f>Daten_Diagramme!$H$51:$H$75</c:f>
              <c:strCache>
                <c:ptCount val="25"/>
                <c:pt idx="0">
                  <c:v>Dez 11</c:v>
                </c:pt>
                <c:pt idx="1">
                  <c:v/>
                </c:pt>
                <c:pt idx="2">
                  <c:v/>
                </c:pt>
                <c:pt idx="3">
                  <c:v/>
                </c:pt>
                <c:pt idx="4">
                  <c:v>Dez 12</c:v>
                </c:pt>
                <c:pt idx="5">
                  <c:v/>
                </c:pt>
                <c:pt idx="6">
                  <c:v/>
                </c:pt>
                <c:pt idx="7">
                  <c:v/>
                </c:pt>
                <c:pt idx="8">
                  <c:v>Dez 13</c:v>
                </c:pt>
                <c:pt idx="9">
                  <c:v/>
                </c:pt>
                <c:pt idx="10">
                  <c:v/>
                </c:pt>
                <c:pt idx="11">
                  <c:v/>
                </c:pt>
                <c:pt idx="12">
                  <c:v>Dez 14</c:v>
                </c:pt>
                <c:pt idx="13">
                  <c:v/>
                </c:pt>
                <c:pt idx="14">
                  <c:v/>
                </c:pt>
                <c:pt idx="15">
                  <c:v/>
                </c:pt>
                <c:pt idx="16">
                  <c:v>Dez 15</c:v>
                </c:pt>
                <c:pt idx="17">
                  <c:v/>
                </c:pt>
                <c:pt idx="18">
                  <c:v/>
                </c:pt>
                <c:pt idx="19">
                  <c:v/>
                </c:pt>
                <c:pt idx="20">
                  <c:v>Dez 16</c:v>
                </c:pt>
                <c:pt idx="21">
                  <c:v/>
                </c:pt>
                <c:pt idx="22">
                  <c:v/>
                </c:pt>
                <c:pt idx="23">
                  <c:v/>
                </c:pt>
                <c:pt idx="24">
                  <c:v>Dez 17</c:v>
                </c:pt>
              </c:strCache>
            </c:strRef>
          </c:cat>
          <c:val>
            <c:numRef>
              <c:f>Daten_Diagramme!$L$51:$L$75</c:f>
              <c:numCache>
                <c:formatCode>General</c:formatCode>
                <c:ptCount val="25"/>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pt idx="17">
                  <c:v/>
                </c:pt>
                <c:pt idx="18">
                  <c:v/>
                </c:pt>
                <c:pt idx="19">
                  <c:v/>
                </c:pt>
                <c:pt idx="20">
                  <c:v/>
                </c:pt>
                <c:pt idx="21">
                  <c:v/>
                </c:pt>
                <c:pt idx="22">
                  <c:v/>
                </c:pt>
                <c:pt idx="23">
                  <c:v/>
                </c:pt>
                <c:pt idx="24">
                  <c:v/>
                </c:pt>
              </c:numCache>
            </c:numRef>
          </c:val>
          <c:smooth val="0"/>
        </c:ser>
        <c:hiLowLines>
          <c:spPr>
            <a:ln>
              <a:noFill/>
            </a:ln>
          </c:spPr>
        </c:hiLowLines>
        <c:marker val="0"/>
        <c:axId val="4281928"/>
        <c:axId val="33537245"/>
      </c:lineChart>
      <c:catAx>
        <c:axId val="4281928"/>
        <c:scaling>
          <c:orientation val="minMax"/>
        </c:scaling>
        <c:delete val="0"/>
        <c:axPos val="b"/>
        <c:numFmt formatCode="MMM\ YY" sourceLinked="1"/>
        <c:majorTickMark val="out"/>
        <c:minorTickMark val="none"/>
        <c:tickLblPos val="nextTo"/>
        <c:spPr>
          <a:ln w="3240">
            <a:solidFill>
              <a:srgbClr val="000000"/>
            </a:solidFill>
            <a:round/>
          </a:ln>
        </c:spPr>
        <c:txPr>
          <a:bodyPr/>
          <a:p>
            <a:pPr>
              <a:defRPr b="0" sz="850" spc="-1" strike="noStrike">
                <a:solidFill>
                  <a:srgbClr val="000000"/>
                </a:solidFill>
                <a:uFill>
                  <a:solidFill>
                    <a:srgbClr val="ffffff"/>
                  </a:solidFill>
                </a:uFill>
                <a:latin typeface="Arial"/>
                <a:ea typeface="Arial"/>
              </a:defRPr>
            </a:pPr>
          </a:p>
        </c:txPr>
        <c:crossAx val="33537245"/>
        <c:crosses val="autoZero"/>
        <c:auto val="1"/>
        <c:lblAlgn val="ctr"/>
        <c:lblOffset val="100"/>
      </c:catAx>
      <c:valAx>
        <c:axId val="33537245"/>
        <c:scaling>
          <c:orientation val="minMax"/>
          <c:max val="250"/>
          <c:min val="0"/>
        </c:scaling>
        <c:delete val="0"/>
        <c:axPos val="l"/>
        <c:numFmt formatCode="0" sourceLinked="0"/>
        <c:majorTickMark val="out"/>
        <c:minorTickMark val="none"/>
        <c:tickLblPos val="nextTo"/>
        <c:spPr>
          <a:ln w="3240">
            <a:solidFill>
              <a:srgbClr val="000000"/>
            </a:solidFill>
            <a:round/>
          </a:ln>
        </c:spPr>
        <c:txPr>
          <a:bodyPr/>
          <a:p>
            <a:pPr>
              <a:defRPr b="0" sz="850" spc="-1" strike="noStrike">
                <a:solidFill>
                  <a:srgbClr val="000000"/>
                </a:solidFill>
                <a:uFill>
                  <a:solidFill>
                    <a:srgbClr val="ffffff"/>
                  </a:solidFill>
                </a:uFill>
                <a:latin typeface="Arial"/>
                <a:ea typeface="Arial"/>
              </a:defRPr>
            </a:pPr>
          </a:p>
        </c:txPr>
        <c:crossAx val="4281928"/>
        <c:crosses val="autoZero"/>
        <c:crossBetween val="midCat"/>
        <c:majorUnit val="50"/>
        <c:minorUnit val="10"/>
      </c:valAx>
      <c:spPr>
        <a:noFill/>
        <a:ln w="25560">
          <a:noFill/>
        </a:ln>
      </c:spPr>
    </c:plotArea>
    <c:legend>
      <c:legendPos val="r"/>
      <c:layout>
        <c:manualLayout>
          <c:xMode val="edge"/>
          <c:yMode val="edge"/>
          <c:x val="0.263687268141762"/>
          <c:y val="0.0156739811912226"/>
        </c:manualLayout>
      </c:layout>
      <c:overlay val="0"/>
      <c:spPr>
        <a:noFill/>
        <a:ln w="25560">
          <a:noFill/>
        </a:ln>
      </c:spPr>
    </c:legend>
    <c:plotVisOnly val="1"/>
    <c:dispBlanksAs val="gap"/>
  </c:chart>
  <c:spPr>
    <a:noFill/>
    <a:ln w="9360">
      <a:noFill/>
    </a:ln>
  </c:spPr>
</c:chartSpace>
</file>

<file path=xl/drawings/_rels/drawing1.xml.rels><?xml version="1.0" encoding="UTF-8"?>
<Relationships xmlns="http://schemas.openxmlformats.org/package/2006/relationships"><Relationship Id="rId1" Type="http://schemas.openxmlformats.org/officeDocument/2006/relationships/image" Target="../media/image1.jpeg"/>
</Relationships>
</file>

<file path=xl/drawings/_rels/drawing10.xml.rels><?xml version="1.0" encoding="UTF-8"?>
<Relationships xmlns="http://schemas.openxmlformats.org/package/2006/relationships"><Relationship Id="rId1" Type="http://schemas.openxmlformats.org/officeDocument/2006/relationships/image" Target="../media/image13.jpeg"/>
</Relationships>
</file>

<file path=xl/drawings/_rels/drawing11.xml.rels><?xml version="1.0" encoding="UTF-8"?>
<Relationships xmlns="http://schemas.openxmlformats.org/package/2006/relationships"><Relationship Id="rId1" Type="http://schemas.openxmlformats.org/officeDocument/2006/relationships/image" Target="../media/image14.jpeg"/>
</Relationships>
</file>

<file path=xl/drawings/_rels/drawing12.xml.rels><?xml version="1.0" encoding="UTF-8"?>
<Relationships xmlns="http://schemas.openxmlformats.org/package/2006/relationships"><Relationship Id="rId1" Type="http://schemas.openxmlformats.org/officeDocument/2006/relationships/image" Target="../media/image15.jpeg"/>
</Relationships>
</file>

<file path=xl/drawings/_rels/drawing13.xml.rels><?xml version="1.0" encoding="UTF-8"?>
<Relationships xmlns="http://schemas.openxmlformats.org/package/2006/relationships"><Relationship Id="rId1" Type="http://schemas.openxmlformats.org/officeDocument/2006/relationships/image" Target="../media/image16.jpeg"/>
</Relationships>
</file>

<file path=xl/drawings/_rels/drawing14.xml.rels><?xml version="1.0" encoding="UTF-8"?>
<Relationships xmlns="http://schemas.openxmlformats.org/package/2006/relationships"><Relationship Id="rId1" Type="http://schemas.openxmlformats.org/officeDocument/2006/relationships/image" Target="../media/image17.jpeg"/>
</Relationships>
</file>

<file path=xl/drawings/_rels/drawing15.xml.rels><?xml version="1.0" encoding="UTF-8"?>
<Relationships xmlns="http://schemas.openxmlformats.org/package/2006/relationships"><Relationship Id="rId1" Type="http://schemas.openxmlformats.org/officeDocument/2006/relationships/chart" Target="../charts/chart5.xml"/><Relationship Id="rId2" Type="http://schemas.openxmlformats.org/officeDocument/2006/relationships/chart" Target="../charts/chart6.xml"/><Relationship Id="rId3" Type="http://schemas.openxmlformats.org/officeDocument/2006/relationships/image" Target="../media/image18.jpeg"/><Relationship Id="rId4" Type="http://schemas.openxmlformats.org/officeDocument/2006/relationships/chart" Target="../charts/chart7.xml"/>
</Relationships>
</file>

<file path=xl/drawings/_rels/drawing16.xml.rels><?xml version="1.0" encoding="UTF-8"?>
<Relationships xmlns="http://schemas.openxmlformats.org/package/2006/relationships"><Relationship Id="rId1" Type="http://schemas.openxmlformats.org/officeDocument/2006/relationships/image" Target="../media/image19.jpeg"/>
</Relationships>
</file>

<file path=xl/drawings/_rels/drawing17.xml.rels><?xml version="1.0" encoding="UTF-8"?>
<Relationships xmlns="http://schemas.openxmlformats.org/package/2006/relationships"><Relationship Id="rId1" Type="http://schemas.openxmlformats.org/officeDocument/2006/relationships/image" Target="../media/image20.jpeg"/>
</Relationships>
</file>

<file path=xl/drawings/_rels/drawing18.xml.rels><?xml version="1.0" encoding="UTF-8"?>
<Relationships xmlns="http://schemas.openxmlformats.org/package/2006/relationships"><Relationship Id="rId1" Type="http://schemas.openxmlformats.org/officeDocument/2006/relationships/hyperlink" Target="#Inhalt.A1"/><Relationship Id="rId2" Type="http://schemas.openxmlformats.org/officeDocument/2006/relationships/hyperlink" Target="#Inhalt.A1"/><Relationship Id="rId3" Type="http://schemas.openxmlformats.org/officeDocument/2006/relationships/hyperlink" Target="#Inhalt.A1"/><Relationship Id="rId4" Type="http://schemas.openxmlformats.org/officeDocument/2006/relationships/hyperlink" Target="#Inhalt.A1"/><Relationship Id="rId5" Type="http://schemas.openxmlformats.org/officeDocument/2006/relationships/image" Target="../media/image21.jpeg"/>
</Relationships>
</file>

<file path=xl/drawings/_rels/drawing2.xml.rels><?xml version="1.0" encoding="UTF-8"?>
<Relationships xmlns="http://schemas.openxmlformats.org/package/2006/relationships"><Relationship Id="rId1" Type="http://schemas.openxmlformats.org/officeDocument/2006/relationships/image" Target="../media/image2.jpeg"/><Relationship Id="rId2" Type="http://schemas.openxmlformats.org/officeDocument/2006/relationships/image" Target="../media/image3.jpeg"/><Relationship Id="rId3" Type="http://schemas.openxmlformats.org/officeDocument/2006/relationships/image" Target="../media/image4.wmf"/>
</Relationships>
</file>

<file path=xl/drawings/_rels/drawing3.xml.rels><?xml version="1.0" encoding="UTF-8"?>
<Relationships xmlns="http://schemas.openxmlformats.org/package/2006/relationships"><Relationship Id="rId1" Type="http://schemas.openxmlformats.org/officeDocument/2006/relationships/image" Target="../media/image5.jpeg"/>
</Relationships>
</file>

<file path=xl/drawings/_rels/drawing4.xml.rels><?xml version="1.0" encoding="UTF-8"?>
<Relationships xmlns="http://schemas.openxmlformats.org/package/2006/relationships"><Relationship Id="rId1" Type="http://schemas.openxmlformats.org/officeDocument/2006/relationships/image" Target="../media/image6.jpeg"/>
</Relationships>
</file>

<file path=xl/drawings/_rels/drawing5.xml.rels><?xml version="1.0" encoding="UTF-8"?>
<Relationships xmlns="http://schemas.openxmlformats.org/package/2006/relationships"><Relationship Id="rId1" Type="http://schemas.openxmlformats.org/officeDocument/2006/relationships/image" Target="../media/image7.jpeg"/><Relationship Id="rId2" Type="http://schemas.openxmlformats.org/officeDocument/2006/relationships/image" Target="../media/image8.jpeg"/>
</Relationships>
</file>

<file path=xl/drawings/_rels/drawing6.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image" Target="../media/image9.jpeg"/>
</Relationships>
</file>

<file path=xl/drawings/_rels/drawing7.xml.rels><?xml version="1.0" encoding="UTF-8"?>
<Relationships xmlns="http://schemas.openxmlformats.org/package/2006/relationships"><Relationship Id="rId1" Type="http://schemas.openxmlformats.org/officeDocument/2006/relationships/image" Target="../media/image10.jpeg"/>
</Relationships>
</file>

<file path=xl/drawings/_rels/drawing8.xml.rels><?xml version="1.0" encoding="UTF-8"?>
<Relationships xmlns="http://schemas.openxmlformats.org/package/2006/relationships"><Relationship Id="rId1" Type="http://schemas.openxmlformats.org/officeDocument/2006/relationships/image" Target="../media/image11.jpeg"/>
</Relationships>
</file>

<file path=xl/drawings/_rels/drawing9.xml.rels><?xml version="1.0" encoding="UTF-8"?>
<Relationships xmlns="http://schemas.openxmlformats.org/package/2006/relationships"><Relationship Id="rId1" Type="http://schemas.openxmlformats.org/officeDocument/2006/relationships/image" Target="../media/image12.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0</xdr:colOff>
      <xdr:row>2</xdr:row>
      <xdr:rowOff>0</xdr:rowOff>
    </xdr:from>
    <xdr:to>
      <xdr:col>1</xdr:col>
      <xdr:colOff>75960</xdr:colOff>
      <xdr:row>2</xdr:row>
      <xdr:rowOff>199800</xdr:rowOff>
    </xdr:to>
    <xdr:sp>
      <xdr:nvSpPr>
        <xdr:cNvPr id="0" name="CustomShape 1"/>
        <xdr:cNvSpPr/>
      </xdr:nvSpPr>
      <xdr:spPr>
        <a:xfrm>
          <a:off x="503280" y="628560"/>
          <a:ext cx="75960" cy="199800"/>
        </a:xfrm>
        <a:prstGeom prst="rect">
          <a:avLst/>
        </a:prstGeom>
        <a:noFill/>
        <a:ln w="9360">
          <a:noFill/>
        </a:ln>
      </xdr:spPr>
      <xdr:style>
        <a:lnRef idx="0"/>
        <a:fillRef idx="0"/>
        <a:effectRef idx="0"/>
        <a:fontRef idx="minor"/>
      </xdr:style>
    </xdr:sp>
    <xdr:clientData/>
  </xdr:twoCellAnchor>
  <xdr:twoCellAnchor editAs="oneCell">
    <xdr:from>
      <xdr:col>1</xdr:col>
      <xdr:colOff>0</xdr:colOff>
      <xdr:row>2</xdr:row>
      <xdr:rowOff>0</xdr:rowOff>
    </xdr:from>
    <xdr:to>
      <xdr:col>1</xdr:col>
      <xdr:colOff>75960</xdr:colOff>
      <xdr:row>2</xdr:row>
      <xdr:rowOff>199800</xdr:rowOff>
    </xdr:to>
    <xdr:sp>
      <xdr:nvSpPr>
        <xdr:cNvPr id="1" name="CustomShape 1"/>
        <xdr:cNvSpPr/>
      </xdr:nvSpPr>
      <xdr:spPr>
        <a:xfrm>
          <a:off x="503280" y="628560"/>
          <a:ext cx="75960" cy="199800"/>
        </a:xfrm>
        <a:prstGeom prst="rect">
          <a:avLst/>
        </a:prstGeom>
        <a:noFill/>
        <a:ln w="9360">
          <a:noFill/>
        </a:ln>
      </xdr:spPr>
      <xdr:style>
        <a:lnRef idx="0"/>
        <a:fillRef idx="0"/>
        <a:effectRef idx="0"/>
        <a:fontRef idx="minor"/>
      </xdr:style>
    </xdr:sp>
    <xdr:clientData/>
  </xdr:twoCellAnchor>
  <xdr:twoCellAnchor editAs="oneCell">
    <xdr:from>
      <xdr:col>0</xdr:col>
      <xdr:colOff>19080</xdr:colOff>
      <xdr:row>0</xdr:row>
      <xdr:rowOff>9360</xdr:rowOff>
    </xdr:from>
    <xdr:to>
      <xdr:col>1</xdr:col>
      <xdr:colOff>1428480</xdr:colOff>
      <xdr:row>0</xdr:row>
      <xdr:rowOff>399600</xdr:rowOff>
    </xdr:to>
    <xdr:pic>
      <xdr:nvPicPr>
        <xdr:cNvPr id="2" name="rot" descr=""/>
        <xdr:cNvPicPr/>
      </xdr:nvPicPr>
      <xdr:blipFill>
        <a:blip r:embed="rId1"/>
        <a:stretch/>
      </xdr:blipFill>
      <xdr:spPr>
        <a:xfrm>
          <a:off x="19080" y="9360"/>
          <a:ext cx="1912680" cy="390240"/>
        </a:xfrm>
        <a:prstGeom prst="rect">
          <a:avLst/>
        </a:prstGeom>
        <a:ln w="9360">
          <a:noFill/>
        </a:ln>
      </xdr:spPr>
    </xdr:pic>
    <xdr:clientData/>
  </xdr:twoCellAnchor>
  <xdr:twoCellAnchor editAs="oneCell">
    <xdr:from>
      <xdr:col>2</xdr:col>
      <xdr:colOff>0</xdr:colOff>
      <xdr:row>2</xdr:row>
      <xdr:rowOff>0</xdr:rowOff>
    </xdr:from>
    <xdr:to>
      <xdr:col>2</xdr:col>
      <xdr:colOff>75960</xdr:colOff>
      <xdr:row>2</xdr:row>
      <xdr:rowOff>199800</xdr:rowOff>
    </xdr:to>
    <xdr:sp>
      <xdr:nvSpPr>
        <xdr:cNvPr id="3" name="CustomShape 1"/>
        <xdr:cNvSpPr/>
      </xdr:nvSpPr>
      <xdr:spPr>
        <a:xfrm>
          <a:off x="5195520" y="628560"/>
          <a:ext cx="75960" cy="199800"/>
        </a:xfrm>
        <a:prstGeom prst="rect">
          <a:avLst/>
        </a:prstGeom>
        <a:noFill/>
        <a:ln w="9360">
          <a:noFill/>
        </a:ln>
      </xdr:spPr>
      <xdr:style>
        <a:lnRef idx="0"/>
        <a:fillRef idx="0"/>
        <a:effectRef idx="0"/>
        <a:fontRef idx="minor"/>
      </xdr:style>
    </xdr:sp>
    <xdr:clientData/>
  </xdr:twoCellAnchor>
  <xdr:twoCellAnchor editAs="oneCell">
    <xdr:from>
      <xdr:col>2</xdr:col>
      <xdr:colOff>0</xdr:colOff>
      <xdr:row>2</xdr:row>
      <xdr:rowOff>0</xdr:rowOff>
    </xdr:from>
    <xdr:to>
      <xdr:col>2</xdr:col>
      <xdr:colOff>75960</xdr:colOff>
      <xdr:row>2</xdr:row>
      <xdr:rowOff>199800</xdr:rowOff>
    </xdr:to>
    <xdr:sp>
      <xdr:nvSpPr>
        <xdr:cNvPr id="4" name="CustomShape 1"/>
        <xdr:cNvSpPr/>
      </xdr:nvSpPr>
      <xdr:spPr>
        <a:xfrm>
          <a:off x="5195520" y="628560"/>
          <a:ext cx="75960" cy="199800"/>
        </a:xfrm>
        <a:prstGeom prst="rect">
          <a:avLst/>
        </a:prstGeom>
        <a:noFill/>
        <a:ln w="9360">
          <a:noFill/>
        </a:ln>
      </xdr:spPr>
      <xdr:style>
        <a:lnRef idx="0"/>
        <a:fillRef idx="0"/>
        <a:effectRef idx="0"/>
        <a:fontRef idx="minor"/>
      </xdr:style>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19080</xdr:colOff>
      <xdr:row>0</xdr:row>
      <xdr:rowOff>9360</xdr:rowOff>
    </xdr:from>
    <xdr:to>
      <xdr:col>1</xdr:col>
      <xdr:colOff>1476000</xdr:colOff>
      <xdr:row>0</xdr:row>
      <xdr:rowOff>399600</xdr:rowOff>
    </xdr:to>
    <xdr:pic>
      <xdr:nvPicPr>
        <xdr:cNvPr id="27" name="rot" descr=""/>
        <xdr:cNvPicPr/>
      </xdr:nvPicPr>
      <xdr:blipFill>
        <a:blip r:embed="rId1"/>
        <a:stretch/>
      </xdr:blipFill>
      <xdr:spPr>
        <a:xfrm>
          <a:off x="19080" y="9360"/>
          <a:ext cx="1911240" cy="390240"/>
        </a:xfrm>
        <a:prstGeom prst="rect">
          <a:avLst/>
        </a:prstGeom>
        <a:ln w="9360">
          <a:noFill/>
        </a:ln>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19080</xdr:colOff>
      <xdr:row>0</xdr:row>
      <xdr:rowOff>9360</xdr:rowOff>
    </xdr:from>
    <xdr:to>
      <xdr:col>2</xdr:col>
      <xdr:colOff>75960</xdr:colOff>
      <xdr:row>0</xdr:row>
      <xdr:rowOff>399600</xdr:rowOff>
    </xdr:to>
    <xdr:pic>
      <xdr:nvPicPr>
        <xdr:cNvPr id="28" name="rot" descr=""/>
        <xdr:cNvPicPr/>
      </xdr:nvPicPr>
      <xdr:blipFill>
        <a:blip r:embed="rId1"/>
        <a:stretch/>
      </xdr:blipFill>
      <xdr:spPr>
        <a:xfrm>
          <a:off x="19080" y="9360"/>
          <a:ext cx="1933920" cy="390240"/>
        </a:xfrm>
        <a:prstGeom prst="rect">
          <a:avLst/>
        </a:prstGeom>
        <a:ln w="9360">
          <a:noFill/>
        </a:ln>
      </xdr:spPr>
    </xdr:pic>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19080</xdr:colOff>
      <xdr:row>0</xdr:row>
      <xdr:rowOff>9360</xdr:rowOff>
    </xdr:from>
    <xdr:to>
      <xdr:col>3</xdr:col>
      <xdr:colOff>1180800</xdr:colOff>
      <xdr:row>0</xdr:row>
      <xdr:rowOff>399600</xdr:rowOff>
    </xdr:to>
    <xdr:pic>
      <xdr:nvPicPr>
        <xdr:cNvPr id="29" name="rot" descr=""/>
        <xdr:cNvPicPr/>
      </xdr:nvPicPr>
      <xdr:blipFill>
        <a:blip r:embed="rId1"/>
        <a:stretch/>
      </xdr:blipFill>
      <xdr:spPr>
        <a:xfrm>
          <a:off x="19080" y="9360"/>
          <a:ext cx="1915920" cy="390240"/>
        </a:xfrm>
        <a:prstGeom prst="rect">
          <a:avLst/>
        </a:prstGeom>
        <a:ln w="9360">
          <a:noFill/>
        </a:ln>
      </xdr:spPr>
    </xdr:pic>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19080</xdr:colOff>
      <xdr:row>0</xdr:row>
      <xdr:rowOff>9360</xdr:rowOff>
    </xdr:from>
    <xdr:to>
      <xdr:col>1</xdr:col>
      <xdr:colOff>1342800</xdr:colOff>
      <xdr:row>0</xdr:row>
      <xdr:rowOff>399600</xdr:rowOff>
    </xdr:to>
    <xdr:pic>
      <xdr:nvPicPr>
        <xdr:cNvPr id="30" name="rot" descr=""/>
        <xdr:cNvPicPr/>
      </xdr:nvPicPr>
      <xdr:blipFill>
        <a:blip r:embed="rId1"/>
        <a:stretch/>
      </xdr:blipFill>
      <xdr:spPr>
        <a:xfrm>
          <a:off x="19080" y="9360"/>
          <a:ext cx="1913400" cy="390240"/>
        </a:xfrm>
        <a:prstGeom prst="rect">
          <a:avLst/>
        </a:prstGeom>
        <a:ln w="9360">
          <a:noFill/>
        </a:ln>
      </xdr:spPr>
    </xdr:pic>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19080</xdr:colOff>
      <xdr:row>0</xdr:row>
      <xdr:rowOff>9360</xdr:rowOff>
    </xdr:from>
    <xdr:to>
      <xdr:col>1</xdr:col>
      <xdr:colOff>1476000</xdr:colOff>
      <xdr:row>0</xdr:row>
      <xdr:rowOff>399600</xdr:rowOff>
    </xdr:to>
    <xdr:pic>
      <xdr:nvPicPr>
        <xdr:cNvPr id="31" name="rot" descr=""/>
        <xdr:cNvPicPr/>
      </xdr:nvPicPr>
      <xdr:blipFill>
        <a:blip r:embed="rId1"/>
        <a:stretch/>
      </xdr:blipFill>
      <xdr:spPr>
        <a:xfrm>
          <a:off x="19080" y="9360"/>
          <a:ext cx="1911240" cy="390240"/>
        </a:xfrm>
        <a:prstGeom prst="rect">
          <a:avLst/>
        </a:prstGeom>
        <a:ln w="9360">
          <a:noFill/>
        </a:ln>
      </xdr:spPr>
    </xdr:pic>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58</xdr:row>
      <xdr:rowOff>0</xdr:rowOff>
    </xdr:from>
    <xdr:to>
      <xdr:col>11</xdr:col>
      <xdr:colOff>75960</xdr:colOff>
      <xdr:row>58</xdr:row>
      <xdr:rowOff>-23572800</xdr:rowOff>
    </xdr:to>
    <xdr:graphicFrame>
      <xdr:nvGraphicFramePr>
        <xdr:cNvPr id="32" name="Chart 3"/>
        <xdr:cNvGraphicFramePr/>
      </xdr:nvGraphicFramePr>
      <xdr:xfrm>
        <a:off x="0" y="11776680"/>
        <a:ext cx="7786080" cy="3600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58</xdr:row>
      <xdr:rowOff>0</xdr:rowOff>
    </xdr:from>
    <xdr:to>
      <xdr:col>11</xdr:col>
      <xdr:colOff>66240</xdr:colOff>
      <xdr:row>58</xdr:row>
      <xdr:rowOff>-23572800</xdr:rowOff>
    </xdr:to>
    <xdr:graphicFrame>
      <xdr:nvGraphicFramePr>
        <xdr:cNvPr id="33" name="Chart 4"/>
        <xdr:cNvGraphicFramePr/>
      </xdr:nvGraphicFramePr>
      <xdr:xfrm>
        <a:off x="0" y="11776680"/>
        <a:ext cx="7776360" cy="3600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19080</xdr:colOff>
      <xdr:row>0</xdr:row>
      <xdr:rowOff>9360</xdr:rowOff>
    </xdr:from>
    <xdr:to>
      <xdr:col>2</xdr:col>
      <xdr:colOff>161640</xdr:colOff>
      <xdr:row>0</xdr:row>
      <xdr:rowOff>399600</xdr:rowOff>
    </xdr:to>
    <xdr:pic>
      <xdr:nvPicPr>
        <xdr:cNvPr id="34" name="rot" descr=""/>
        <xdr:cNvPicPr/>
      </xdr:nvPicPr>
      <xdr:blipFill>
        <a:blip r:embed="rId3"/>
        <a:stretch/>
      </xdr:blipFill>
      <xdr:spPr>
        <a:xfrm>
          <a:off x="19080" y="9360"/>
          <a:ext cx="1931760" cy="390240"/>
        </a:xfrm>
        <a:prstGeom prst="rect">
          <a:avLst/>
        </a:prstGeom>
        <a:ln w="9360">
          <a:noFill/>
        </a:ln>
      </xdr:spPr>
    </xdr:pic>
    <xdr:clientData/>
  </xdr:twoCellAnchor>
  <xdr:twoCellAnchor editAs="oneCell">
    <xdr:from>
      <xdr:col>0</xdr:col>
      <xdr:colOff>0</xdr:colOff>
      <xdr:row>56</xdr:row>
      <xdr:rowOff>136440</xdr:rowOff>
    </xdr:from>
    <xdr:to>
      <xdr:col>10</xdr:col>
      <xdr:colOff>631440</xdr:colOff>
      <xdr:row>71</xdr:row>
      <xdr:rowOff>63000</xdr:rowOff>
    </xdr:to>
    <xdr:graphicFrame>
      <xdr:nvGraphicFramePr>
        <xdr:cNvPr id="35" name="Chart 5"/>
        <xdr:cNvGraphicFramePr/>
      </xdr:nvGraphicFramePr>
      <xdr:xfrm>
        <a:off x="0" y="11608200"/>
        <a:ext cx="7683480" cy="266148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2</xdr:col>
      <xdr:colOff>228240</xdr:colOff>
      <xdr:row>0</xdr:row>
      <xdr:rowOff>390240</xdr:rowOff>
    </xdr:to>
    <xdr:pic>
      <xdr:nvPicPr>
        <xdr:cNvPr id="36" name="Picture 4" descr=""/>
        <xdr:cNvPicPr/>
      </xdr:nvPicPr>
      <xdr:blipFill>
        <a:blip r:embed="rId1"/>
        <a:stretch/>
      </xdr:blipFill>
      <xdr:spPr>
        <a:xfrm>
          <a:off x="0" y="0"/>
          <a:ext cx="1931040" cy="390240"/>
        </a:xfrm>
        <a:prstGeom prst="rect">
          <a:avLst/>
        </a:prstGeom>
        <a:ln>
          <a:noFill/>
        </a:ln>
      </xdr:spPr>
    </xdr:pic>
    <xdr:clientData/>
  </xdr:twoCellAnchor>
</xdr:wsDr>
</file>

<file path=xl/drawings/drawing1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2</xdr:col>
      <xdr:colOff>628200</xdr:colOff>
      <xdr:row>0</xdr:row>
      <xdr:rowOff>390240</xdr:rowOff>
    </xdr:to>
    <xdr:pic>
      <xdr:nvPicPr>
        <xdr:cNvPr id="37" name="Picture 2" descr=""/>
        <xdr:cNvPicPr/>
      </xdr:nvPicPr>
      <xdr:blipFill>
        <a:blip r:embed="rId1"/>
        <a:stretch/>
      </xdr:blipFill>
      <xdr:spPr>
        <a:xfrm>
          <a:off x="0" y="0"/>
          <a:ext cx="1875960" cy="390240"/>
        </a:xfrm>
        <a:prstGeom prst="rect">
          <a:avLst/>
        </a:prstGeom>
        <a:ln>
          <a:noFill/>
        </a:ln>
      </xdr:spPr>
    </xdr:pic>
    <xdr:clientData/>
  </xdr:twoCellAnchor>
</xdr:wsDr>
</file>

<file path=xl/drawings/drawing18.xml><?xml version="1.0" encoding="utf-8"?>
<xdr:wsDr xmlns:xdr="http://schemas.openxmlformats.org/drawingml/2006/spreadsheetDrawing" xmlns:a="http://schemas.openxmlformats.org/drawingml/2006/main" xmlns:r="http://schemas.openxmlformats.org/officeDocument/2006/relationships">
  <xdr:twoCellAnchor editAs="oneCell">
    <xdr:from>
      <xdr:col>7</xdr:col>
      <xdr:colOff>0</xdr:colOff>
      <xdr:row>1</xdr:row>
      <xdr:rowOff>76320</xdr:rowOff>
    </xdr:from>
    <xdr:to>
      <xdr:col>7</xdr:col>
      <xdr:colOff>360</xdr:colOff>
      <xdr:row>1</xdr:row>
      <xdr:rowOff>304560</xdr:rowOff>
    </xdr:to>
    <xdr:sp>
      <xdr:nvSpPr>
        <xdr:cNvPr id="38" name="CustomShape 1">
          <a:hlinkClick r:id="rId1"/>
        </xdr:cNvPr>
        <xdr:cNvSpPr/>
      </xdr:nvSpPr>
      <xdr:spPr>
        <a:xfrm>
          <a:off x="6424920" y="504720"/>
          <a:ext cx="360" cy="228240"/>
        </a:xfrm>
        <a:prstGeom prst="rect">
          <a:avLst/>
        </a:prstGeom>
        <a:noFill/>
        <a:ln w="9360">
          <a:noFill/>
        </a:ln>
      </xdr:spPr>
      <xdr:style>
        <a:lnRef idx="0"/>
        <a:fillRef idx="0"/>
        <a:effectRef idx="0"/>
        <a:fontRef idx="minor"/>
      </xdr:style>
      <xdr:txBody>
        <a:bodyPr lIns="0" rIns="27360" tIns="23040" bIns="23040" anchor="ctr"/>
        <a:p>
          <a:pPr algn="r">
            <a:lnSpc>
              <a:spcPct val="100000"/>
            </a:lnSpc>
          </a:pPr>
          <a:r>
            <a:rPr b="0" lang="de-DE" sz="1000" spc="-1" strike="noStrike" u="sng">
              <a:solidFill>
                <a:srgbClr val="0000ff"/>
              </a:solidFill>
              <a:uFill>
                <a:solidFill>
                  <a:srgbClr val="ffffff"/>
                </a:solidFill>
              </a:uFill>
              <a:latin typeface="Arial"/>
            </a:rPr>
            <a:t>zurück zum Inhalt</a:t>
          </a:r>
          <a:endParaRPr b="0" lang="de-DE" sz="1000" spc="-1" strike="noStrike">
            <a:solidFill>
              <a:srgbClr val="000000"/>
            </a:solidFill>
            <a:uFill>
              <a:solidFill>
                <a:srgbClr val="ffffff"/>
              </a:solidFill>
            </a:uFill>
            <a:latin typeface="Times New Roman"/>
          </a:endParaRPr>
        </a:p>
      </xdr:txBody>
    </xdr:sp>
    <xdr:clientData/>
  </xdr:twoCellAnchor>
  <xdr:twoCellAnchor editAs="oneCell">
    <xdr:from>
      <xdr:col>7</xdr:col>
      <xdr:colOff>0</xdr:colOff>
      <xdr:row>3</xdr:row>
      <xdr:rowOff>76320</xdr:rowOff>
    </xdr:from>
    <xdr:to>
      <xdr:col>7</xdr:col>
      <xdr:colOff>360</xdr:colOff>
      <xdr:row>4</xdr:row>
      <xdr:rowOff>56880</xdr:rowOff>
    </xdr:to>
    <xdr:sp>
      <xdr:nvSpPr>
        <xdr:cNvPr id="39" name="CustomShape 1">
          <a:hlinkClick r:id="rId2"/>
        </xdr:cNvPr>
        <xdr:cNvSpPr/>
      </xdr:nvSpPr>
      <xdr:spPr>
        <a:xfrm>
          <a:off x="6424920" y="1066680"/>
          <a:ext cx="360" cy="228240"/>
        </a:xfrm>
        <a:prstGeom prst="rect">
          <a:avLst/>
        </a:prstGeom>
        <a:noFill/>
        <a:ln w="9360">
          <a:noFill/>
        </a:ln>
      </xdr:spPr>
      <xdr:style>
        <a:lnRef idx="0"/>
        <a:fillRef idx="0"/>
        <a:effectRef idx="0"/>
        <a:fontRef idx="minor"/>
      </xdr:style>
      <xdr:txBody>
        <a:bodyPr lIns="0" rIns="27360" tIns="23040" bIns="23040" anchor="ctr"/>
        <a:p>
          <a:pPr algn="r">
            <a:lnSpc>
              <a:spcPct val="100000"/>
            </a:lnSpc>
          </a:pPr>
          <a:r>
            <a:rPr b="0" lang="de-DE" sz="1000" spc="-1" strike="noStrike" u="sng">
              <a:solidFill>
                <a:srgbClr val="0000ff"/>
              </a:solidFill>
              <a:uFill>
                <a:solidFill>
                  <a:srgbClr val="ffffff"/>
                </a:solidFill>
              </a:uFill>
              <a:latin typeface="Arial"/>
            </a:rPr>
            <a:t>zurück zum Inhalt</a:t>
          </a:r>
          <a:endParaRPr b="0" lang="de-DE" sz="1000" spc="-1" strike="noStrike">
            <a:solidFill>
              <a:srgbClr val="000000"/>
            </a:solidFill>
            <a:uFill>
              <a:solidFill>
                <a:srgbClr val="ffffff"/>
              </a:solidFill>
            </a:uFill>
            <a:latin typeface="Times New Roman"/>
          </a:endParaRPr>
        </a:p>
      </xdr:txBody>
    </xdr:sp>
    <xdr:clientData/>
  </xdr:twoCellAnchor>
  <xdr:twoCellAnchor editAs="oneCell">
    <xdr:from>
      <xdr:col>7</xdr:col>
      <xdr:colOff>0</xdr:colOff>
      <xdr:row>5</xdr:row>
      <xdr:rowOff>76320</xdr:rowOff>
    </xdr:from>
    <xdr:to>
      <xdr:col>7</xdr:col>
      <xdr:colOff>360</xdr:colOff>
      <xdr:row>6</xdr:row>
      <xdr:rowOff>142560</xdr:rowOff>
    </xdr:to>
    <xdr:sp>
      <xdr:nvSpPr>
        <xdr:cNvPr id="40" name="CustomShape 1">
          <a:hlinkClick r:id="rId3"/>
        </xdr:cNvPr>
        <xdr:cNvSpPr/>
      </xdr:nvSpPr>
      <xdr:spPr>
        <a:xfrm>
          <a:off x="6424920" y="1685880"/>
          <a:ext cx="360" cy="228240"/>
        </a:xfrm>
        <a:prstGeom prst="rect">
          <a:avLst/>
        </a:prstGeom>
        <a:noFill/>
        <a:ln w="9360">
          <a:noFill/>
        </a:ln>
      </xdr:spPr>
      <xdr:style>
        <a:lnRef idx="0"/>
        <a:fillRef idx="0"/>
        <a:effectRef idx="0"/>
        <a:fontRef idx="minor"/>
      </xdr:style>
      <xdr:txBody>
        <a:bodyPr lIns="0" rIns="27360" tIns="23040" bIns="23040" anchor="ctr"/>
        <a:p>
          <a:pPr algn="r">
            <a:lnSpc>
              <a:spcPct val="100000"/>
            </a:lnSpc>
          </a:pPr>
          <a:r>
            <a:rPr b="0" lang="de-DE" sz="1000" spc="-1" strike="noStrike" u="sng">
              <a:solidFill>
                <a:srgbClr val="0000ff"/>
              </a:solidFill>
              <a:uFill>
                <a:solidFill>
                  <a:srgbClr val="ffffff"/>
                </a:solidFill>
              </a:uFill>
              <a:latin typeface="Arial"/>
            </a:rPr>
            <a:t>zurück zum Inhalt</a:t>
          </a:r>
          <a:endParaRPr b="0" lang="de-DE" sz="1000" spc="-1" strike="noStrike">
            <a:solidFill>
              <a:srgbClr val="000000"/>
            </a:solidFill>
            <a:uFill>
              <a:solidFill>
                <a:srgbClr val="ffffff"/>
              </a:solidFill>
            </a:uFill>
            <a:latin typeface="Times New Roman"/>
          </a:endParaRPr>
        </a:p>
      </xdr:txBody>
    </xdr:sp>
    <xdr:clientData/>
  </xdr:twoCellAnchor>
  <xdr:twoCellAnchor editAs="oneCell">
    <xdr:from>
      <xdr:col>7</xdr:col>
      <xdr:colOff>0</xdr:colOff>
      <xdr:row>3</xdr:row>
      <xdr:rowOff>76320</xdr:rowOff>
    </xdr:from>
    <xdr:to>
      <xdr:col>7</xdr:col>
      <xdr:colOff>360</xdr:colOff>
      <xdr:row>4</xdr:row>
      <xdr:rowOff>56880</xdr:rowOff>
    </xdr:to>
    <xdr:sp>
      <xdr:nvSpPr>
        <xdr:cNvPr id="41" name="CustomShape 1">
          <a:hlinkClick r:id="rId4"/>
        </xdr:cNvPr>
        <xdr:cNvSpPr/>
      </xdr:nvSpPr>
      <xdr:spPr>
        <a:xfrm>
          <a:off x="6424920" y="1066680"/>
          <a:ext cx="360" cy="228240"/>
        </a:xfrm>
        <a:prstGeom prst="rect">
          <a:avLst/>
        </a:prstGeom>
        <a:noFill/>
        <a:ln w="9360">
          <a:noFill/>
        </a:ln>
      </xdr:spPr>
      <xdr:style>
        <a:lnRef idx="0"/>
        <a:fillRef idx="0"/>
        <a:effectRef idx="0"/>
        <a:fontRef idx="minor"/>
      </xdr:style>
      <xdr:txBody>
        <a:bodyPr lIns="0" rIns="27360" tIns="23040" bIns="23040" anchor="ctr"/>
        <a:p>
          <a:pPr algn="r">
            <a:lnSpc>
              <a:spcPct val="100000"/>
            </a:lnSpc>
          </a:pPr>
          <a:r>
            <a:rPr b="0" lang="de-DE" sz="1000" spc="-1" strike="noStrike" u="sng">
              <a:solidFill>
                <a:srgbClr val="0000ff"/>
              </a:solidFill>
              <a:uFill>
                <a:solidFill>
                  <a:srgbClr val="ffffff"/>
                </a:solidFill>
              </a:uFill>
              <a:latin typeface="Arial"/>
            </a:rPr>
            <a:t>zurück zum Inhalt</a:t>
          </a:r>
          <a:endParaRPr b="0" lang="de-DE" sz="1000" spc="-1" strike="noStrike">
            <a:solidFill>
              <a:srgbClr val="000000"/>
            </a:solidFill>
            <a:uFill>
              <a:solidFill>
                <a:srgbClr val="ffffff"/>
              </a:solidFill>
            </a:uFill>
            <a:latin typeface="Times New Roman"/>
          </a:endParaRPr>
        </a:p>
      </xdr:txBody>
    </xdr:sp>
    <xdr:clientData/>
  </xdr:twoCellAnchor>
  <xdr:twoCellAnchor editAs="oneCell">
    <xdr:from>
      <xdr:col>0</xdr:col>
      <xdr:colOff>0</xdr:colOff>
      <xdr:row>0</xdr:row>
      <xdr:rowOff>0</xdr:rowOff>
    </xdr:from>
    <xdr:to>
      <xdr:col>2</xdr:col>
      <xdr:colOff>580680</xdr:colOff>
      <xdr:row>0</xdr:row>
      <xdr:rowOff>390240</xdr:rowOff>
    </xdr:to>
    <xdr:pic>
      <xdr:nvPicPr>
        <xdr:cNvPr id="42" name="Picture 4" descr=""/>
        <xdr:cNvPicPr/>
      </xdr:nvPicPr>
      <xdr:blipFill>
        <a:blip r:embed="rId5"/>
        <a:stretch/>
      </xdr:blipFill>
      <xdr:spPr>
        <a:xfrm>
          <a:off x="0" y="0"/>
          <a:ext cx="1925280" cy="39024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76320</xdr:colOff>
      <xdr:row>13</xdr:row>
      <xdr:rowOff>9360</xdr:rowOff>
    </xdr:from>
    <xdr:to>
      <xdr:col>8</xdr:col>
      <xdr:colOff>317160</xdr:colOff>
      <xdr:row>54</xdr:row>
      <xdr:rowOff>18360</xdr:rowOff>
    </xdr:to>
    <xdr:pic>
      <xdr:nvPicPr>
        <xdr:cNvPr id="5" name="Grafik 18" descr=""/>
        <xdr:cNvPicPr/>
      </xdr:nvPicPr>
      <xdr:blipFill>
        <a:blip r:embed="rId1"/>
        <a:stretch/>
      </xdr:blipFill>
      <xdr:spPr>
        <a:xfrm>
          <a:off x="76320" y="2361960"/>
          <a:ext cx="7439760" cy="7428960"/>
        </a:xfrm>
        <a:prstGeom prst="rect">
          <a:avLst/>
        </a:prstGeom>
        <a:ln>
          <a:noFill/>
        </a:ln>
      </xdr:spPr>
    </xdr:pic>
    <xdr:clientData/>
  </xdr:twoCellAnchor>
  <xdr:twoCellAnchor editAs="oneCell">
    <xdr:from>
      <xdr:col>0</xdr:col>
      <xdr:colOff>0</xdr:colOff>
      <xdr:row>0</xdr:row>
      <xdr:rowOff>0</xdr:rowOff>
    </xdr:from>
    <xdr:to>
      <xdr:col>8</xdr:col>
      <xdr:colOff>310680</xdr:colOff>
      <xdr:row>12</xdr:row>
      <xdr:rowOff>177480</xdr:rowOff>
    </xdr:to>
    <xdr:pic>
      <xdr:nvPicPr>
        <xdr:cNvPr id="6" name="Bild 14" descr=""/>
        <xdr:cNvPicPr/>
      </xdr:nvPicPr>
      <xdr:blipFill>
        <a:blip r:embed="rId2"/>
        <a:stretch/>
      </xdr:blipFill>
      <xdr:spPr>
        <a:xfrm>
          <a:off x="0" y="0"/>
          <a:ext cx="7509600" cy="2349000"/>
        </a:xfrm>
        <a:prstGeom prst="rect">
          <a:avLst/>
        </a:prstGeom>
        <a:ln>
          <a:noFill/>
        </a:ln>
      </xdr:spPr>
    </xdr:pic>
    <xdr:clientData/>
  </xdr:twoCellAnchor>
  <xdr:twoCellAnchor editAs="oneCell">
    <xdr:from>
      <xdr:col>0</xdr:col>
      <xdr:colOff>257040</xdr:colOff>
      <xdr:row>55</xdr:row>
      <xdr:rowOff>132120</xdr:rowOff>
    </xdr:from>
    <xdr:to>
      <xdr:col>2</xdr:col>
      <xdr:colOff>758160</xdr:colOff>
      <xdr:row>58</xdr:row>
      <xdr:rowOff>42120</xdr:rowOff>
    </xdr:to>
    <xdr:pic>
      <xdr:nvPicPr>
        <xdr:cNvPr id="7" name="Bild 2" descr=""/>
        <xdr:cNvPicPr/>
      </xdr:nvPicPr>
      <xdr:blipFill>
        <a:blip r:embed="rId3"/>
        <a:stretch/>
      </xdr:blipFill>
      <xdr:spPr>
        <a:xfrm>
          <a:off x="257040" y="10085400"/>
          <a:ext cx="2203920" cy="453240"/>
        </a:xfrm>
        <a:prstGeom prst="rect">
          <a:avLst/>
        </a:prstGeom>
        <a:ln>
          <a:noFill/>
        </a:ln>
      </xdr:spPr>
    </xdr:pic>
    <xdr:clientData/>
  </xdr:twoCellAnchor>
  <xdr:twoCellAnchor editAs="oneCell">
    <xdr:from>
      <xdr:col>0</xdr:col>
      <xdr:colOff>640440</xdr:colOff>
      <xdr:row>2</xdr:row>
      <xdr:rowOff>69120</xdr:rowOff>
    </xdr:from>
    <xdr:to>
      <xdr:col>7</xdr:col>
      <xdr:colOff>859320</xdr:colOff>
      <xdr:row>3</xdr:row>
      <xdr:rowOff>126000</xdr:rowOff>
    </xdr:to>
    <xdr:sp>
      <xdr:nvSpPr>
        <xdr:cNvPr id="8" name="CustomShape 1"/>
        <xdr:cNvSpPr/>
      </xdr:nvSpPr>
      <xdr:spPr>
        <a:xfrm>
          <a:off x="640440" y="430920"/>
          <a:ext cx="6179400" cy="237960"/>
        </a:xfrm>
        <a:prstGeom prst="rect">
          <a:avLst/>
        </a:prstGeom>
        <a:noFill/>
        <a:ln>
          <a:noFill/>
        </a:ln>
      </xdr:spPr>
      <xdr:style>
        <a:lnRef idx="0"/>
        <a:fillRef idx="0"/>
        <a:effectRef idx="0"/>
        <a:fontRef idx="minor"/>
      </xdr:style>
      <xdr:txBody>
        <a:bodyPr lIns="90000" rIns="90000" tIns="45000" bIns="45000"/>
        <a:p>
          <a:pPr>
            <a:lnSpc>
              <a:spcPct val="100000"/>
            </a:lnSpc>
          </a:pPr>
          <a:r>
            <a:rPr b="0" lang="de-DE" sz="1100" spc="-1" strike="noStrike">
              <a:solidFill>
                <a:srgbClr val="ffffff"/>
              </a:solidFill>
              <a:uFill>
                <a:solidFill>
                  <a:srgbClr val="ffffff"/>
                </a:solidFill>
              </a:uFill>
              <a:latin typeface="Arial"/>
            </a:rPr>
            <a:t>Tabellen</a:t>
          </a:r>
          <a:endParaRPr b="0" lang="de-DE" sz="1100" spc="-1" strike="noStrike">
            <a:solidFill>
              <a:srgbClr val="000000"/>
            </a:solidFill>
            <a:uFill>
              <a:solidFill>
                <a:srgbClr val="ffffff"/>
              </a:solidFill>
            </a:uFill>
            <a:latin typeface="Times New Roman"/>
          </a:endParaRPr>
        </a:p>
      </xdr:txBody>
    </xdr:sp>
    <xdr:clientData/>
  </xdr:twoCellAnchor>
  <xdr:twoCellAnchor editAs="oneCell">
    <xdr:from>
      <xdr:col>0</xdr:col>
      <xdr:colOff>628560</xdr:colOff>
      <xdr:row>5</xdr:row>
      <xdr:rowOff>14400</xdr:rowOff>
    </xdr:from>
    <xdr:to>
      <xdr:col>7</xdr:col>
      <xdr:colOff>799560</xdr:colOff>
      <xdr:row>9</xdr:row>
      <xdr:rowOff>128520</xdr:rowOff>
    </xdr:to>
    <xdr:sp>
      <xdr:nvSpPr>
        <xdr:cNvPr id="9" name="CustomShape 1"/>
        <xdr:cNvSpPr/>
      </xdr:nvSpPr>
      <xdr:spPr>
        <a:xfrm>
          <a:off x="628560" y="919080"/>
          <a:ext cx="6131520" cy="838080"/>
        </a:xfrm>
        <a:prstGeom prst="rect">
          <a:avLst/>
        </a:prstGeom>
        <a:noFill/>
        <a:ln>
          <a:noFill/>
        </a:ln>
      </xdr:spPr>
      <xdr:style>
        <a:lnRef idx="0"/>
        <a:fillRef idx="0"/>
        <a:effectRef idx="0"/>
        <a:fontRef idx="minor"/>
      </xdr:style>
      <xdr:txBody>
        <a:bodyPr lIns="90000" rIns="90000" tIns="45000" bIns="45000"/>
        <a:p>
          <a:pPr>
            <a:lnSpc>
              <a:spcPct val="100000"/>
            </a:lnSpc>
          </a:pPr>
          <a:r>
            <a:rPr b="1" lang="de-DE" sz="2200" spc="-1" strike="noStrike">
              <a:solidFill>
                <a:srgbClr val="ffffff"/>
              </a:solidFill>
              <a:uFill>
                <a:solidFill>
                  <a:srgbClr val="ffffff"/>
                </a:solidFill>
              </a:uFill>
              <a:latin typeface="Arial"/>
            </a:rPr>
            <a:t>Regionalreport über Beschäftigte (Quartalszahlen)</a:t>
          </a:r>
          <a:endParaRPr b="0" lang="de-DE" sz="2200" spc="-1" strike="noStrike">
            <a:solidFill>
              <a:srgbClr val="000000"/>
            </a:solidFill>
            <a:uFill>
              <a:solidFill>
                <a:srgbClr val="ffffff"/>
              </a:solidFill>
            </a:uFill>
            <a:latin typeface="Times New Roman"/>
          </a:endParaRPr>
        </a:p>
      </xdr:txBody>
    </xdr:sp>
    <xdr:clientData/>
  </xdr:twoCellAnchor>
  <xdr:twoCellAnchor editAs="oneCell">
    <xdr:from>
      <xdr:col>0</xdr:col>
      <xdr:colOff>638280</xdr:colOff>
      <xdr:row>9</xdr:row>
      <xdr:rowOff>131040</xdr:rowOff>
    </xdr:from>
    <xdr:to>
      <xdr:col>7</xdr:col>
      <xdr:colOff>1085760</xdr:colOff>
      <xdr:row>13</xdr:row>
      <xdr:rowOff>16560</xdr:rowOff>
    </xdr:to>
    <xdr:sp>
      <xdr:nvSpPr>
        <xdr:cNvPr id="10" name="CustomShape 1"/>
        <xdr:cNvSpPr/>
      </xdr:nvSpPr>
      <xdr:spPr>
        <a:xfrm>
          <a:off x="638280" y="1759680"/>
          <a:ext cx="6408000" cy="609480"/>
        </a:xfrm>
        <a:prstGeom prst="rect">
          <a:avLst/>
        </a:prstGeom>
        <a:noFill/>
        <a:ln>
          <a:noFill/>
        </a:ln>
      </xdr:spPr>
      <xdr:style>
        <a:lnRef idx="0"/>
        <a:fillRef idx="0"/>
        <a:effectRef idx="0"/>
        <a:fontRef idx="minor"/>
      </xdr:style>
      <xdr:txBody>
        <a:bodyPr lIns="90000" rIns="90000" tIns="45000" bIns="45000"/>
        <a:p>
          <a:pPr>
            <a:lnSpc>
              <a:spcPct val="100000"/>
            </a:lnSpc>
          </a:pPr>
          <a:r>
            <a:rPr b="0" lang="de-DE" sz="1200" spc="-1" strike="noStrike">
              <a:solidFill>
                <a:srgbClr val="ffffff"/>
              </a:solidFill>
              <a:uFill>
                <a:solidFill>
                  <a:srgbClr val="ffffff"/>
                </a:solidFill>
              </a:uFill>
              <a:latin typeface="Arial"/>
            </a:rPr>
            <a:t>Herne, Stadt (05916)</a:t>
          </a:r>
          <a:endParaRPr b="0" lang="de-DE" sz="1200" spc="-1" strike="noStrike">
            <a:solidFill>
              <a:srgbClr val="000000"/>
            </a:solidFill>
            <a:uFill>
              <a:solidFill>
                <a:srgbClr val="ffffff"/>
              </a:solidFill>
            </a:uFill>
            <a:latin typeface="Times New Roman"/>
          </a:endParaRPr>
        </a:p>
      </xdr:txBody>
    </xdr:sp>
    <xdr:clientData/>
  </xdr:twoCellAnchor>
  <xdr:twoCellAnchor editAs="oneCell">
    <xdr:from>
      <xdr:col>0</xdr:col>
      <xdr:colOff>638280</xdr:colOff>
      <xdr:row>10</xdr:row>
      <xdr:rowOff>176040</xdr:rowOff>
    </xdr:from>
    <xdr:to>
      <xdr:col>7</xdr:col>
      <xdr:colOff>904680</xdr:colOff>
      <xdr:row>14</xdr:row>
      <xdr:rowOff>61560</xdr:rowOff>
    </xdr:to>
    <xdr:sp>
      <xdr:nvSpPr>
        <xdr:cNvPr id="11" name="CustomShape 1"/>
        <xdr:cNvSpPr/>
      </xdr:nvSpPr>
      <xdr:spPr>
        <a:xfrm>
          <a:off x="638280" y="1985760"/>
          <a:ext cx="6226920" cy="609120"/>
        </a:xfrm>
        <a:prstGeom prst="rect">
          <a:avLst/>
        </a:prstGeom>
        <a:noFill/>
        <a:ln>
          <a:noFill/>
        </a:ln>
      </xdr:spPr>
      <xdr:style>
        <a:lnRef idx="0"/>
        <a:fillRef idx="0"/>
        <a:effectRef idx="0"/>
        <a:fontRef idx="minor"/>
      </xdr:style>
      <xdr:txBody>
        <a:bodyPr lIns="90000" rIns="90000" tIns="45000" bIns="45000"/>
        <a:p>
          <a:pPr>
            <a:lnSpc>
              <a:spcPct val="100000"/>
            </a:lnSpc>
          </a:pPr>
          <a:r>
            <a:rPr b="0" lang="de-DE" sz="1200" spc="-1" strike="noStrike">
              <a:solidFill>
                <a:srgbClr val="ffffff"/>
              </a:solidFill>
              <a:uFill>
                <a:solidFill>
                  <a:srgbClr val="ffffff"/>
                </a:solidFill>
              </a:uFill>
              <a:latin typeface="Arial"/>
            </a:rPr>
            <a:t>Stichtag: 31. Dezember 2017</a:t>
          </a:r>
          <a:endParaRPr b="0" lang="de-DE" sz="1200" spc="-1" strike="noStrike">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2</xdr:col>
      <xdr:colOff>333000</xdr:colOff>
      <xdr:row>0</xdr:row>
      <xdr:rowOff>390240</xdr:rowOff>
    </xdr:to>
    <xdr:pic>
      <xdr:nvPicPr>
        <xdr:cNvPr id="12" name="Picture 3" descr=""/>
        <xdr:cNvPicPr/>
      </xdr:nvPicPr>
      <xdr:blipFill>
        <a:blip r:embed="rId1"/>
        <a:stretch/>
      </xdr:blipFill>
      <xdr:spPr>
        <a:xfrm>
          <a:off x="0" y="0"/>
          <a:ext cx="1929960" cy="390240"/>
        </a:xfrm>
        <a:prstGeom prst="rect">
          <a:avLst/>
        </a:prstGeom>
        <a:ln>
          <a:noFill/>
        </a:ln>
      </xdr:spPr>
    </xdr:pic>
    <xdr:clientData/>
  </xdr:twoCellAnchor>
  <xdr:twoCellAnchor editAs="oneCell">
    <xdr:from>
      <xdr:col>0</xdr:col>
      <xdr:colOff>237960</xdr:colOff>
      <xdr:row>18</xdr:row>
      <xdr:rowOff>0</xdr:rowOff>
    </xdr:from>
    <xdr:to>
      <xdr:col>0</xdr:col>
      <xdr:colOff>313920</xdr:colOff>
      <xdr:row>18</xdr:row>
      <xdr:rowOff>199800</xdr:rowOff>
    </xdr:to>
    <xdr:sp>
      <xdr:nvSpPr>
        <xdr:cNvPr id="13" name="CustomShape 1"/>
        <xdr:cNvSpPr/>
      </xdr:nvSpPr>
      <xdr:spPr>
        <a:xfrm>
          <a:off x="237960" y="3247920"/>
          <a:ext cx="75960" cy="199800"/>
        </a:xfrm>
        <a:prstGeom prst="rect">
          <a:avLst/>
        </a:prstGeom>
        <a:noFill/>
        <a:ln w="9360">
          <a:noFill/>
        </a:ln>
      </xdr:spPr>
      <xdr:style>
        <a:lnRef idx="0"/>
        <a:fillRef idx="0"/>
        <a:effectRef idx="0"/>
        <a:fontRef idx="minor"/>
      </xdr:style>
    </xdr:sp>
    <xdr:clientData/>
  </xdr:twoCellAnchor>
  <xdr:twoCellAnchor editAs="oneCell">
    <xdr:from>
      <xdr:col>1</xdr:col>
      <xdr:colOff>0</xdr:colOff>
      <xdr:row>18</xdr:row>
      <xdr:rowOff>0</xdr:rowOff>
    </xdr:from>
    <xdr:to>
      <xdr:col>1</xdr:col>
      <xdr:colOff>75960</xdr:colOff>
      <xdr:row>18</xdr:row>
      <xdr:rowOff>199800</xdr:rowOff>
    </xdr:to>
    <xdr:sp>
      <xdr:nvSpPr>
        <xdr:cNvPr id="14" name="CustomShape 1"/>
        <xdr:cNvSpPr/>
      </xdr:nvSpPr>
      <xdr:spPr>
        <a:xfrm>
          <a:off x="503280" y="3247920"/>
          <a:ext cx="75960" cy="199800"/>
        </a:xfrm>
        <a:prstGeom prst="rect">
          <a:avLst/>
        </a:prstGeom>
        <a:noFill/>
        <a:ln w="9360">
          <a:noFill/>
        </a:ln>
      </xdr:spPr>
      <xdr:style>
        <a:lnRef idx="0"/>
        <a:fillRef idx="0"/>
        <a:effectRef idx="0"/>
        <a:fontRef idx="minor"/>
      </xdr:style>
    </xdr:sp>
    <xdr:clientData/>
  </xdr:twoCellAnchor>
  <xdr:twoCellAnchor editAs="oneCell">
    <xdr:from>
      <xdr:col>1</xdr:col>
      <xdr:colOff>0</xdr:colOff>
      <xdr:row>18</xdr:row>
      <xdr:rowOff>0</xdr:rowOff>
    </xdr:from>
    <xdr:to>
      <xdr:col>1</xdr:col>
      <xdr:colOff>75960</xdr:colOff>
      <xdr:row>18</xdr:row>
      <xdr:rowOff>199800</xdr:rowOff>
    </xdr:to>
    <xdr:sp>
      <xdr:nvSpPr>
        <xdr:cNvPr id="15" name="CustomShape 1"/>
        <xdr:cNvSpPr/>
      </xdr:nvSpPr>
      <xdr:spPr>
        <a:xfrm>
          <a:off x="503280" y="3247920"/>
          <a:ext cx="75960" cy="199800"/>
        </a:xfrm>
        <a:prstGeom prst="rect">
          <a:avLst/>
        </a:prstGeom>
        <a:noFill/>
        <a:ln w="9360">
          <a:noFill/>
        </a:ln>
      </xdr:spPr>
      <xdr:style>
        <a:lnRef idx="0"/>
        <a:fillRef idx="0"/>
        <a:effectRef idx="0"/>
        <a:fontRef idx="minor"/>
      </xdr:style>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19080</xdr:colOff>
      <xdr:row>0</xdr:row>
      <xdr:rowOff>9360</xdr:rowOff>
    </xdr:from>
    <xdr:to>
      <xdr:col>2</xdr:col>
      <xdr:colOff>514080</xdr:colOff>
      <xdr:row>0</xdr:row>
      <xdr:rowOff>399600</xdr:rowOff>
    </xdr:to>
    <xdr:pic>
      <xdr:nvPicPr>
        <xdr:cNvPr id="16" name="rot" descr=""/>
        <xdr:cNvPicPr/>
      </xdr:nvPicPr>
      <xdr:blipFill>
        <a:blip r:embed="rId1"/>
        <a:stretch/>
      </xdr:blipFill>
      <xdr:spPr>
        <a:xfrm>
          <a:off x="19080" y="9360"/>
          <a:ext cx="1926720" cy="390240"/>
        </a:xfrm>
        <a:prstGeom prst="rect">
          <a:avLst/>
        </a:prstGeom>
        <a:ln w="9360">
          <a:noFill/>
        </a:ln>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19080</xdr:colOff>
      <xdr:row>0</xdr:row>
      <xdr:rowOff>9360</xdr:rowOff>
    </xdr:from>
    <xdr:to>
      <xdr:col>2</xdr:col>
      <xdr:colOff>418680</xdr:colOff>
      <xdr:row>0</xdr:row>
      <xdr:rowOff>399600</xdr:rowOff>
    </xdr:to>
    <xdr:pic>
      <xdr:nvPicPr>
        <xdr:cNvPr id="17" name="rot" descr=""/>
        <xdr:cNvPicPr/>
      </xdr:nvPicPr>
      <xdr:blipFill>
        <a:blip r:embed="rId1"/>
        <a:stretch/>
      </xdr:blipFill>
      <xdr:spPr>
        <a:xfrm>
          <a:off x="19080" y="9360"/>
          <a:ext cx="1927800" cy="390240"/>
        </a:xfrm>
        <a:prstGeom prst="rect">
          <a:avLst/>
        </a:prstGeom>
        <a:ln w="9360">
          <a:noFill/>
        </a:ln>
      </xdr:spPr>
    </xdr:pic>
    <xdr:clientData/>
  </xdr:twoCellAnchor>
  <xdr:twoCellAnchor editAs="oneCell">
    <xdr:from>
      <xdr:col>0</xdr:col>
      <xdr:colOff>19080</xdr:colOff>
      <xdr:row>0</xdr:row>
      <xdr:rowOff>9360</xdr:rowOff>
    </xdr:from>
    <xdr:to>
      <xdr:col>2</xdr:col>
      <xdr:colOff>418680</xdr:colOff>
      <xdr:row>0</xdr:row>
      <xdr:rowOff>399600</xdr:rowOff>
    </xdr:to>
    <xdr:pic>
      <xdr:nvPicPr>
        <xdr:cNvPr id="18" name="rot" descr=""/>
        <xdr:cNvPicPr/>
      </xdr:nvPicPr>
      <xdr:blipFill>
        <a:blip r:embed="rId2"/>
        <a:stretch/>
      </xdr:blipFill>
      <xdr:spPr>
        <a:xfrm>
          <a:off x="19080" y="9360"/>
          <a:ext cx="1927800" cy="390240"/>
        </a:xfrm>
        <a:prstGeom prst="rect">
          <a:avLst/>
        </a:prstGeom>
        <a:ln w="9360">
          <a:noFill/>
        </a:ln>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0</xdr:colOff>
      <xdr:row>7</xdr:row>
      <xdr:rowOff>95400</xdr:rowOff>
    </xdr:from>
    <xdr:to>
      <xdr:col>5</xdr:col>
      <xdr:colOff>990360</xdr:colOff>
      <xdr:row>13</xdr:row>
      <xdr:rowOff>37800</xdr:rowOff>
    </xdr:to>
    <xdr:graphicFrame>
      <xdr:nvGraphicFramePr>
        <xdr:cNvPr id="19" name="Chart 11"/>
        <xdr:cNvGraphicFramePr/>
      </xdr:nvGraphicFramePr>
      <xdr:xfrm>
        <a:off x="3521520" y="1698120"/>
        <a:ext cx="2800080" cy="14097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0</xdr:colOff>
      <xdr:row>7</xdr:row>
      <xdr:rowOff>95400</xdr:rowOff>
    </xdr:from>
    <xdr:to>
      <xdr:col>8</xdr:col>
      <xdr:colOff>990360</xdr:colOff>
      <xdr:row>13</xdr:row>
      <xdr:rowOff>37800</xdr:rowOff>
    </xdr:to>
    <xdr:graphicFrame>
      <xdr:nvGraphicFramePr>
        <xdr:cNvPr id="20" name="Chart 12"/>
        <xdr:cNvGraphicFramePr/>
      </xdr:nvGraphicFramePr>
      <xdr:xfrm>
        <a:off x="6347160" y="1698120"/>
        <a:ext cx="3022560" cy="140976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0</xdr:colOff>
      <xdr:row>14</xdr:row>
      <xdr:rowOff>38160</xdr:rowOff>
    </xdr:from>
    <xdr:to>
      <xdr:col>5</xdr:col>
      <xdr:colOff>990360</xdr:colOff>
      <xdr:row>42</xdr:row>
      <xdr:rowOff>18720</xdr:rowOff>
    </xdr:to>
    <xdr:graphicFrame>
      <xdr:nvGraphicFramePr>
        <xdr:cNvPr id="21" name="Chart 13"/>
        <xdr:cNvGraphicFramePr/>
      </xdr:nvGraphicFramePr>
      <xdr:xfrm>
        <a:off x="3521520" y="3234600"/>
        <a:ext cx="2800080" cy="843804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9360</xdr:colOff>
      <xdr:row>14</xdr:row>
      <xdr:rowOff>38160</xdr:rowOff>
    </xdr:from>
    <xdr:to>
      <xdr:col>8</xdr:col>
      <xdr:colOff>990000</xdr:colOff>
      <xdr:row>42</xdr:row>
      <xdr:rowOff>18720</xdr:rowOff>
    </xdr:to>
    <xdr:graphicFrame>
      <xdr:nvGraphicFramePr>
        <xdr:cNvPr id="22" name="Chart 14"/>
        <xdr:cNvGraphicFramePr/>
      </xdr:nvGraphicFramePr>
      <xdr:xfrm>
        <a:off x="6356520" y="3234600"/>
        <a:ext cx="3012840" cy="843804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19080</xdr:colOff>
      <xdr:row>0</xdr:row>
      <xdr:rowOff>9360</xdr:rowOff>
    </xdr:from>
    <xdr:to>
      <xdr:col>1</xdr:col>
      <xdr:colOff>1257120</xdr:colOff>
      <xdr:row>0</xdr:row>
      <xdr:rowOff>399600</xdr:rowOff>
    </xdr:to>
    <xdr:pic>
      <xdr:nvPicPr>
        <xdr:cNvPr id="23" name="rot" descr=""/>
        <xdr:cNvPicPr/>
      </xdr:nvPicPr>
      <xdr:blipFill>
        <a:blip r:embed="rId5"/>
        <a:stretch/>
      </xdr:blipFill>
      <xdr:spPr>
        <a:xfrm>
          <a:off x="19080" y="9360"/>
          <a:ext cx="1914840" cy="390240"/>
        </a:xfrm>
        <a:prstGeom prst="rect">
          <a:avLst/>
        </a:prstGeom>
        <a:ln w="9360">
          <a:noFill/>
        </a:ln>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19080</xdr:colOff>
      <xdr:row>0</xdr:row>
      <xdr:rowOff>9360</xdr:rowOff>
    </xdr:from>
    <xdr:to>
      <xdr:col>2</xdr:col>
      <xdr:colOff>428400</xdr:colOff>
      <xdr:row>0</xdr:row>
      <xdr:rowOff>399600</xdr:rowOff>
    </xdr:to>
    <xdr:pic>
      <xdr:nvPicPr>
        <xdr:cNvPr id="24" name="rot" descr=""/>
        <xdr:cNvPicPr/>
      </xdr:nvPicPr>
      <xdr:blipFill>
        <a:blip r:embed="rId1"/>
        <a:stretch/>
      </xdr:blipFill>
      <xdr:spPr>
        <a:xfrm>
          <a:off x="19080" y="9360"/>
          <a:ext cx="1928160" cy="390240"/>
        </a:xfrm>
        <a:prstGeom prst="rect">
          <a:avLst/>
        </a:prstGeom>
        <a:ln w="9360">
          <a:noFill/>
        </a:ln>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19080</xdr:colOff>
      <xdr:row>0</xdr:row>
      <xdr:rowOff>9360</xdr:rowOff>
    </xdr:from>
    <xdr:to>
      <xdr:col>3</xdr:col>
      <xdr:colOff>1085400</xdr:colOff>
      <xdr:row>0</xdr:row>
      <xdr:rowOff>399600</xdr:rowOff>
    </xdr:to>
    <xdr:pic>
      <xdr:nvPicPr>
        <xdr:cNvPr id="25" name="rot" descr=""/>
        <xdr:cNvPicPr/>
      </xdr:nvPicPr>
      <xdr:blipFill>
        <a:blip r:embed="rId1"/>
        <a:stretch/>
      </xdr:blipFill>
      <xdr:spPr>
        <a:xfrm>
          <a:off x="19080" y="9360"/>
          <a:ext cx="1917720" cy="390240"/>
        </a:xfrm>
        <a:prstGeom prst="rect">
          <a:avLst/>
        </a:prstGeom>
        <a:ln w="9360">
          <a:noFill/>
        </a:ln>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19080</xdr:colOff>
      <xdr:row>0</xdr:row>
      <xdr:rowOff>9360</xdr:rowOff>
    </xdr:from>
    <xdr:to>
      <xdr:col>1</xdr:col>
      <xdr:colOff>1342800</xdr:colOff>
      <xdr:row>0</xdr:row>
      <xdr:rowOff>399600</xdr:rowOff>
    </xdr:to>
    <xdr:pic>
      <xdr:nvPicPr>
        <xdr:cNvPr id="26" name="rot" descr=""/>
        <xdr:cNvPicPr/>
      </xdr:nvPicPr>
      <xdr:blipFill>
        <a:blip r:embed="rId1"/>
        <a:stretch/>
      </xdr:blipFill>
      <xdr:spPr>
        <a:xfrm>
          <a:off x="19080" y="9360"/>
          <a:ext cx="1913400" cy="390240"/>
        </a:xfrm>
        <a:prstGeom prst="rect">
          <a:avLst/>
        </a:prstGeom>
        <a:ln w="936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10.xml.rels><?xml version="1.0" encoding="UTF-8"?>
<Relationships xmlns="http://schemas.openxmlformats.org/package/2006/relationships"><Relationship Id="rId1" Type="http://schemas.openxmlformats.org/officeDocument/2006/relationships/drawing" Target="../drawings/drawing10.xml"/>
</Relationships>
</file>

<file path=xl/worksheets/_rels/sheet11.xml.rels><?xml version="1.0" encoding="UTF-8"?>
<Relationships xmlns="http://schemas.openxmlformats.org/package/2006/relationships"><Relationship Id="rId1" Type="http://schemas.openxmlformats.org/officeDocument/2006/relationships/drawing" Target="../drawings/drawing11.xml"/>
</Relationships>
</file>

<file path=xl/worksheets/_rels/sheet12.xml.rels><?xml version="1.0" encoding="UTF-8"?>
<Relationships xmlns="http://schemas.openxmlformats.org/package/2006/relationships"><Relationship Id="rId1" Type="http://schemas.openxmlformats.org/officeDocument/2006/relationships/drawing" Target="../drawings/drawing12.xml"/>
</Relationships>
</file>

<file path=xl/worksheets/_rels/sheet13.xml.rels><?xml version="1.0" encoding="UTF-8"?>
<Relationships xmlns="http://schemas.openxmlformats.org/package/2006/relationships"><Relationship Id="rId1" Type="http://schemas.openxmlformats.org/officeDocument/2006/relationships/drawing" Target="../drawings/drawing13.xml"/>
</Relationships>
</file>

<file path=xl/worksheets/_rels/sheet14.xml.rels><?xml version="1.0" encoding="UTF-8"?>
<Relationships xmlns="http://schemas.openxmlformats.org/package/2006/relationships"><Relationship Id="rId1" Type="http://schemas.openxmlformats.org/officeDocument/2006/relationships/drawing" Target="../drawings/drawing14.xml"/>
</Relationships>
</file>

<file path=xl/worksheets/_rels/sheet15.xml.rels><?xml version="1.0" encoding="UTF-8"?>
<Relationships xmlns="http://schemas.openxmlformats.org/package/2006/relationships"><Relationship Id="rId1" Type="http://schemas.openxmlformats.org/officeDocument/2006/relationships/drawing" Target="../drawings/drawing15.xml"/>
</Relationships>
</file>

<file path=xl/worksheets/_rels/sheet16.xml.rels><?xml version="1.0" encoding="UTF-8"?>
<Relationships xmlns="http://schemas.openxmlformats.org/package/2006/relationships"><Relationship Id="rId1" Type="http://schemas.openxmlformats.org/officeDocument/2006/relationships/hyperlink" Target="http://statistik.arbeitsagentur.de/cae/servlet/contentblob/4412/publicationFile/858/Qualitaetsbericht-Statistik-Beschaeftigung.pdf" TargetMode="External"/><Relationship Id="rId2" Type="http://schemas.openxmlformats.org/officeDocument/2006/relationships/drawing" Target="../drawings/drawing16.xml"/>
</Relationships>
</file>

<file path=xl/worksheets/_rels/sheet17.xml.rels><?xml version="1.0" encoding="UTF-8"?>
<Relationships xmlns="http://schemas.openxmlformats.org/package/2006/relationships"><Relationship Id="rId1" Type="http://schemas.openxmlformats.org/officeDocument/2006/relationships/hyperlink" Target="https://statistik.arbeitsagentur.de/Navigation/Statistik/Grundlagen/Methodenberichte/Beschaeftigungsstatistik/Methodeberichte-Beschaeftigungsstatistik-Nav.html" TargetMode="External"/><Relationship Id="rId2" Type="http://schemas.openxmlformats.org/officeDocument/2006/relationships/drawing" Target="../drawings/drawing17.xml"/>
</Relationships>
</file>

<file path=xl/worksheets/_rels/sheet18.xml.rels><?xml version="1.0" encoding="UTF-8"?>
<Relationships xmlns="http://schemas.openxmlformats.org/package/2006/relationships"><Relationship Id="rId1" Type="http://schemas.openxmlformats.org/officeDocument/2006/relationships/hyperlink" Target="http://statistik.arbeitsagentur.de/Navigation/Statistik/Statistik-nach-Themen/Arbeitsmarkt-im-Ueberblick/Arbeitsmarkt-im-Ueberblick-Nav.html" TargetMode="External"/><Relationship Id="rId2" Type="http://schemas.openxmlformats.org/officeDocument/2006/relationships/hyperlink" Target="http://statistik.arbeitsagentur.de/Navigation/Statistik/Statistik-nach-Themen/Arbeitslose-und-gemeldetes-Stellenangebot/Arbeislose-und-gemeldetes-Stellenangebot-Nav.html" TargetMode="External"/><Relationship Id="rId3" Type="http://schemas.openxmlformats.org/officeDocument/2006/relationships/hyperlink" Target="http://statistik.arbeitsagentur.de/Navigation/Statistik/Statistik-nach-Themen/Ausbildungsstellenmarkt/Ausbildungsstellenmarkt-Nav.html" TargetMode="External"/><Relationship Id="rId4" Type="http://schemas.openxmlformats.org/officeDocument/2006/relationships/hyperlink" Target="http://statistik.arbeitsagentur.de/Navigation/Statistik/Statistik-nach-Themen/Beschaeftigung/Beschaeftigung-Nav.html" TargetMode="External"/><Relationship Id="rId5" Type="http://schemas.openxmlformats.org/officeDocument/2006/relationships/hyperlink" Target="http://statistik.arbeitsagentur.de/Navigation/Statistik/Statistik-nach-Themen/Arbeitsmarktpolitische-Massnahmen/Arbeitsmarktpolitische-Massnahmen-Nav.html" TargetMode="External"/><Relationship Id="rId6" Type="http://schemas.openxmlformats.org/officeDocument/2006/relationships/hyperlink" Target="http://statistik.arbeitsagentur.de/Navigation/Statistik/Statistik-nach-Themen/Grundsicherung-fuer-Arbeitsuchende-SGBII/Grundsicherung-fuer-Arbeitsuchende-SGBII-Nav.html" TargetMode="External"/><Relationship Id="rId7" Type="http://schemas.openxmlformats.org/officeDocument/2006/relationships/hyperlink" Target="http://statistik.arbeitsagentur.de/Navigation/Statistik/Statistik-nach-Themen/Lohnersatzleistungen-SGBIII/Lohnersatzleistungen-SGBIII-Nav.html" TargetMode="External"/><Relationship Id="rId8" Type="http://schemas.openxmlformats.org/officeDocument/2006/relationships/hyperlink" Target="https://statistik.arbeitsagentur.de/Navigation/Statistik/Statistik-nach-Themen/Migration/Migration-Nav.html" TargetMode="External"/><Relationship Id="rId9" Type="http://schemas.openxmlformats.org/officeDocument/2006/relationships/hyperlink" Target="https://statistik.arbeitsagentur.de/Navigation/Statistik/Statistik-nach-Themen/Langzeitarbeitslosigkeit/Langzeitarbeitslosigkeit-Nav.html" TargetMode="External"/><Relationship Id="rId10" Type="http://schemas.openxmlformats.org/officeDocument/2006/relationships/hyperlink" Target="https://statistik.arbeitsagentur.de/Navigation/Statistik/Statistik-nach-Themen/Frauen-und-Maenner/Frauen-und-Maenner-Nav.html" TargetMode="External"/><Relationship Id="rId11" Type="http://schemas.openxmlformats.org/officeDocument/2006/relationships/hyperlink" Target="http://statistik.arbeitsagentur.de/Navigation/Statistik/Statistik-nach-Themen/Statistik-nach-Berufen/Statistik-nach-Berufen-Nav.html" TargetMode="External"/><Relationship Id="rId12" Type="http://schemas.openxmlformats.org/officeDocument/2006/relationships/hyperlink" Target="http://statistik.arbeitsagentur.de/Navigation/Statistik/Statistik-nach-Themen/Statistik-nach-Wirtschaftszweigen/Statistik-nach-Wirtschaftszweigen-Nav.html" TargetMode="External"/><Relationship Id="rId13" Type="http://schemas.openxmlformats.org/officeDocument/2006/relationships/hyperlink" Target="http://statistik.arbeitsagentur.de/Navigation/Statistik/Statistik-nach-Themen/Zeitreihen/Zeitreihen-Nav.html" TargetMode="External"/><Relationship Id="rId14" Type="http://schemas.openxmlformats.org/officeDocument/2006/relationships/hyperlink" Target="http://statistik.arbeitsagentur.de/Navigation/Statistik/Statistik-nach-Themen/Eingliederungsbilanzen/Eingliederungsbilanzen-Nav.html" TargetMode="External"/><Relationship Id="rId15" Type="http://schemas.openxmlformats.org/officeDocument/2006/relationships/hyperlink" Target="http://statistik.arbeitsagentur.de/Navigation/Statistik/Statistik-nach-Themen/Amtliche-Nachrichten-BA/ANBA-Nav.html" TargetMode="External"/><Relationship Id="rId16" Type="http://schemas.openxmlformats.org/officeDocument/2006/relationships/hyperlink" Target="http://statistik.arbeitsagentur.de/Navigation/Statistik/Statistik-nach-Regionen/Politische-Gebietsstruktur-Nav.html" TargetMode="External"/><Relationship Id="rId17" Type="http://schemas.openxmlformats.org/officeDocument/2006/relationships/hyperlink" Target="http://statistik.arbeitsagentur.de/Navigation/Statistik/Grundlagen/Methodische-Hinweise/Meth-Hinweise-Nav.html" TargetMode="External"/><Relationship Id="rId18" Type="http://schemas.openxmlformats.org/officeDocument/2006/relationships/hyperlink" Target="https://statistik.arbeitsagentur.de/Statischer-Content/Grundlagen/Glossare/Generische-Publikationen/Gesamtglossar.pdf" TargetMode="External"/><Relationship Id="rId19" Type="http://schemas.openxmlformats.org/officeDocument/2006/relationships/hyperlink" Target="https://statistik.arbeitsagentur.de/Statischer-Content/Grundlagen/Abkuerzungsverzeichnis/Generische-Publikationen/Abkuerzungsverzeichnis.pdf" TargetMode="External"/><Relationship Id="rId20" Type="http://schemas.openxmlformats.org/officeDocument/2006/relationships/hyperlink" Target="https://statistik.arbeitsagentur.de/Statischer-Content/Grundlagen/Abkuerzungsverzeichnis/Generische-Publikationen/Zeichenerklaerung.pdf" TargetMode="External"/><Relationship Id="rId21" Type="http://schemas.openxmlformats.org/officeDocument/2006/relationships/drawing" Target="../drawings/drawing18.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hyperlink" Target="mailto:%20Statistik-Service-Suedost@arbeitsagentur.de" TargetMode="External"/><Relationship Id="rId2" Type="http://schemas.openxmlformats.org/officeDocument/2006/relationships/hyperlink" Target="http://statistik.arbeitsagentur.de/" TargetMode="External"/><Relationship Id="rId3" Type="http://schemas.openxmlformats.org/officeDocument/2006/relationships/hyperlink" Target="http://statistik.arbeitsagentur.de/Navigation/Statistik/Statistik-nach-Themen/Statistik-nach-Themen-Nav.html" TargetMode="External"/><Relationship Id="rId4"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_rels/sheet5.xml.rels><?xml version="1.0" encoding="UTF-8"?>
<Relationships xmlns="http://schemas.openxmlformats.org/package/2006/relationships"><Relationship Id="rId1" Type="http://schemas.openxmlformats.org/officeDocument/2006/relationships/drawing" Target="../drawings/drawing5.xml"/>
</Relationships>
</file>

<file path=xl/worksheets/_rels/sheet6.xml.rels><?xml version="1.0" encoding="UTF-8"?>
<Relationships xmlns="http://schemas.openxmlformats.org/package/2006/relationships"><Relationship Id="rId1" Type="http://schemas.openxmlformats.org/officeDocument/2006/relationships/drawing" Target="../drawings/drawing6.xml"/>
</Relationships>
</file>

<file path=xl/worksheets/_rels/sheet7.xml.rels><?xml version="1.0" encoding="UTF-8"?>
<Relationships xmlns="http://schemas.openxmlformats.org/package/2006/relationships"><Relationship Id="rId1" Type="http://schemas.openxmlformats.org/officeDocument/2006/relationships/drawing" Target="../drawings/drawing7.xml"/>
</Relationships>
</file>

<file path=xl/worksheets/_rels/sheet8.xml.rels><?xml version="1.0" encoding="UTF-8"?>
<Relationships xmlns="http://schemas.openxmlformats.org/package/2006/relationships"><Relationship Id="rId1" Type="http://schemas.openxmlformats.org/officeDocument/2006/relationships/drawing" Target="../drawings/drawing8.xml"/>
</Relationships>
</file>

<file path=xl/worksheets/_rels/sheet9.xml.rels><?xml version="1.0" encoding="UTF-8"?>
<Relationships xmlns="http://schemas.openxmlformats.org/package/2006/relationships"><Relationship Id="rId1"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D1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6.5" zeroHeight="false" outlineLevelRow="0" outlineLevelCol="0"/>
  <cols>
    <col collapsed="false" customWidth="true" hidden="false" outlineLevel="0" max="1" min="1" style="1" width="6.51"/>
    <col collapsed="false" customWidth="true" hidden="false" outlineLevel="0" max="2" min="2" style="1" width="60.62"/>
    <col collapsed="false" customWidth="true" hidden="false" outlineLevel="0" max="3" min="3" style="1" width="8.12"/>
    <col collapsed="false" customWidth="true" hidden="false" outlineLevel="0" max="4" min="4" style="1" width="4.75"/>
    <col collapsed="false" customWidth="true" hidden="false" outlineLevel="0" max="1025" min="5" style="1" width="8.62"/>
  </cols>
  <sheetData>
    <row r="1" s="5" customFormat="true" ht="36.75" hidden="false" customHeight="true" outlineLevel="0" collapsed="false">
      <c r="A1" s="2"/>
      <c r="B1" s="3"/>
      <c r="C1" s="3"/>
      <c r="D1" s="4"/>
    </row>
    <row r="2" s="5" customFormat="true" ht="12.75" hidden="false" customHeight="true" outlineLevel="0" collapsed="false">
      <c r="A2" s="6"/>
      <c r="B2" s="7"/>
      <c r="C2" s="7"/>
      <c r="D2" s="7"/>
    </row>
    <row r="5" customFormat="false" ht="16.5" hidden="false" customHeight="true" outlineLevel="0" collapsed="false">
      <c r="B5" s="8"/>
    </row>
    <row r="6" customFormat="false" ht="16.5" hidden="false" customHeight="true" outlineLevel="0" collapsed="false">
      <c r="B6" s="9" t="s">
        <v>0</v>
      </c>
    </row>
    <row r="7" customFormat="false" ht="16.5" hidden="false" customHeight="true" outlineLevel="0" collapsed="false">
      <c r="B7" s="9" t="s">
        <v>1</v>
      </c>
    </row>
    <row r="8" customFormat="false" ht="16.5" hidden="false" customHeight="true" outlineLevel="0" collapsed="false">
      <c r="B8" s="9" t="s">
        <v>2</v>
      </c>
    </row>
    <row r="9" customFormat="false" ht="16.5" hidden="false" customHeight="true" outlineLevel="0" collapsed="false">
      <c r="B9" s="9" t="s">
        <v>3</v>
      </c>
    </row>
    <row r="10" customFormat="false" ht="16.5" hidden="false" customHeight="true" outlineLevel="0" collapsed="false">
      <c r="B10" s="9" t="s">
        <v>4</v>
      </c>
    </row>
    <row r="11" customFormat="false" ht="16.5" hidden="false" customHeight="true" outlineLevel="0" collapsed="false">
      <c r="B11" s="10"/>
    </row>
  </sheetData>
  <printOptions headings="false" gridLines="false" gridLinesSet="true" horizontalCentered="false" verticalCentered="false"/>
  <pageMargins left="0.7875" right="0.7875"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0.xml><?xml version="1.0" encoding="utf-8"?>
<worksheet xmlns="http://schemas.openxmlformats.org/spreadsheetml/2006/main" xmlns:r="http://schemas.openxmlformats.org/officeDocument/2006/relationships">
  <sheetPr filterMode="false">
    <pageSetUpPr fitToPage="false"/>
  </sheetPr>
  <dimension ref="A1:IU87"/>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95" zeroHeight="false" outlineLevelRow="0" outlineLevelCol="0"/>
  <cols>
    <col collapsed="false" customWidth="true" hidden="false" outlineLevel="0" max="1" min="1" style="86" width="5.87"/>
    <col collapsed="false" customWidth="true" hidden="false" outlineLevel="0" max="2" min="2" style="86" width="26"/>
    <col collapsed="false" customWidth="true" hidden="false" outlineLevel="0" max="3" min="3" style="86" width="3.25"/>
    <col collapsed="false" customWidth="true" hidden="false" outlineLevel="0" max="4" min="4" style="87" width="5.87"/>
    <col collapsed="false" customWidth="true" hidden="false" outlineLevel="0" max="10" min="5" style="88" width="8.5"/>
    <col collapsed="false" customWidth="true" hidden="false" outlineLevel="0" max="11" min="11" style="89" width="8.5"/>
    <col collapsed="false" customWidth="true" hidden="false" outlineLevel="0" max="1025" min="12" style="86" width="7.75"/>
  </cols>
  <sheetData>
    <row r="1" s="66" customFormat="true" ht="36.75" hidden="false" customHeight="true" outlineLevel="0" collapsed="false">
      <c r="A1" s="63"/>
      <c r="B1" s="64"/>
      <c r="C1" s="64"/>
      <c r="D1" s="65"/>
      <c r="E1" s="65"/>
      <c r="F1" s="65"/>
      <c r="G1" s="65"/>
      <c r="H1" s="64"/>
      <c r="I1" s="64"/>
      <c r="J1" s="64"/>
      <c r="K1" s="16" t="s">
        <v>56</v>
      </c>
    </row>
    <row r="2" s="66" customFormat="true" ht="11.25" hidden="false" customHeight="true" outlineLevel="0" collapsed="false">
      <c r="A2" s="67"/>
      <c r="B2" s="68"/>
      <c r="C2" s="68"/>
      <c r="D2" s="68"/>
      <c r="E2" s="68"/>
      <c r="F2" s="68"/>
      <c r="G2" s="68"/>
      <c r="H2" s="68"/>
      <c r="I2" s="68"/>
      <c r="J2" s="68"/>
      <c r="K2" s="68"/>
    </row>
    <row r="3" s="25" customFormat="true" ht="20.1" hidden="false" customHeight="true" outlineLevel="0" collapsed="false">
      <c r="A3" s="90" t="s">
        <v>220</v>
      </c>
      <c r="B3" s="90"/>
      <c r="C3" s="90"/>
      <c r="D3" s="90"/>
      <c r="E3" s="90"/>
      <c r="F3" s="90"/>
      <c r="G3" s="90"/>
      <c r="H3" s="90"/>
      <c r="I3" s="90"/>
      <c r="J3" s="90"/>
      <c r="K3" s="90"/>
    </row>
    <row r="4" s="25" customFormat="true" ht="12" hidden="false" customHeight="true" outlineLevel="0" collapsed="false">
      <c r="A4" s="91" t="s">
        <v>84</v>
      </c>
      <c r="B4" s="91"/>
      <c r="C4" s="91"/>
      <c r="D4" s="91"/>
      <c r="E4" s="91"/>
      <c r="F4" s="91"/>
      <c r="G4" s="91"/>
      <c r="H4" s="91"/>
      <c r="I4" s="91"/>
      <c r="J4" s="91"/>
      <c r="K4" s="91"/>
    </row>
    <row r="5" s="25" customFormat="true" ht="12" hidden="false" customHeight="true" outlineLevel="0" collapsed="false">
      <c r="A5" s="92" t="s">
        <v>58</v>
      </c>
      <c r="B5" s="92"/>
      <c r="C5" s="92"/>
      <c r="D5" s="92"/>
      <c r="E5" s="92"/>
      <c r="F5" s="249"/>
      <c r="G5" s="249"/>
      <c r="H5" s="249"/>
      <c r="I5" s="249"/>
      <c r="J5" s="249"/>
      <c r="K5" s="249"/>
    </row>
    <row r="6" s="25" customFormat="true" ht="11.25" hidden="false" customHeight="true" outlineLevel="0" collapsed="false">
      <c r="A6" s="228"/>
      <c r="B6" s="229"/>
      <c r="C6" s="229"/>
      <c r="D6" s="229"/>
      <c r="E6" s="229"/>
      <c r="F6" s="229"/>
      <c r="G6" s="229"/>
      <c r="H6" s="229"/>
      <c r="I6" s="229"/>
      <c r="J6" s="229"/>
    </row>
    <row r="7" s="66" customFormat="true" ht="12" hidden="false" customHeight="true" outlineLevel="0" collapsed="false">
      <c r="A7" s="298" t="s">
        <v>221</v>
      </c>
      <c r="B7" s="298"/>
      <c r="C7" s="298"/>
      <c r="D7" s="96" t="s">
        <v>86</v>
      </c>
      <c r="E7" s="97" t="s">
        <v>172</v>
      </c>
      <c r="F7" s="97"/>
      <c r="G7" s="97"/>
      <c r="H7" s="97"/>
      <c r="I7" s="97"/>
      <c r="J7" s="96" t="s">
        <v>173</v>
      </c>
      <c r="K7" s="96"/>
      <c r="L7" s="98"/>
      <c r="M7" s="98"/>
      <c r="N7" s="98"/>
    </row>
    <row r="8" customFormat="false" ht="21.75" hidden="false" customHeight="true" outlineLevel="0" collapsed="false">
      <c r="A8" s="298"/>
      <c r="B8" s="298"/>
      <c r="C8" s="298"/>
      <c r="D8" s="96"/>
      <c r="E8" s="99" t="s">
        <v>89</v>
      </c>
      <c r="F8" s="99" t="s">
        <v>90</v>
      </c>
      <c r="G8" s="99" t="s">
        <v>91</v>
      </c>
      <c r="H8" s="99" t="s">
        <v>92</v>
      </c>
      <c r="I8" s="99" t="s">
        <v>93</v>
      </c>
      <c r="J8" s="96"/>
      <c r="K8" s="96"/>
    </row>
    <row r="9" customFormat="false" ht="12" hidden="false" customHeight="true" outlineLevel="0" collapsed="false">
      <c r="A9" s="298"/>
      <c r="B9" s="298"/>
      <c r="C9" s="298"/>
      <c r="D9" s="96"/>
      <c r="E9" s="99"/>
      <c r="F9" s="99"/>
      <c r="G9" s="99"/>
      <c r="H9" s="99"/>
      <c r="I9" s="99"/>
      <c r="J9" s="100" t="s">
        <v>94</v>
      </c>
      <c r="K9" s="101" t="s">
        <v>95</v>
      </c>
    </row>
    <row r="10" customFormat="false" ht="12" hidden="false" customHeight="true" outlineLevel="0" collapsed="false">
      <c r="A10" s="298"/>
      <c r="B10" s="298"/>
      <c r="C10" s="298"/>
      <c r="D10" s="96"/>
      <c r="E10" s="102" t="n">
        <v>1</v>
      </c>
      <c r="F10" s="102" t="n">
        <v>2</v>
      </c>
      <c r="G10" s="102" t="n">
        <v>3</v>
      </c>
      <c r="H10" s="102" t="n">
        <v>4</v>
      </c>
      <c r="I10" s="102" t="n">
        <v>5</v>
      </c>
      <c r="J10" s="102" t="n">
        <v>6</v>
      </c>
      <c r="K10" s="102" t="n">
        <v>7</v>
      </c>
    </row>
    <row r="11" customFormat="false" ht="12" hidden="false" customHeight="true" outlineLevel="0" collapsed="false">
      <c r="A11" s="299" t="s">
        <v>96</v>
      </c>
      <c r="B11" s="300"/>
      <c r="C11" s="301"/>
      <c r="D11" s="261" t="n">
        <v>100</v>
      </c>
      <c r="E11" s="238" t="n">
        <v>45244</v>
      </c>
      <c r="F11" s="239" t="n">
        <v>45231</v>
      </c>
      <c r="G11" s="239" t="n">
        <v>44277</v>
      </c>
      <c r="H11" s="239" t="n">
        <v>44144</v>
      </c>
      <c r="I11" s="264" t="n">
        <v>44189</v>
      </c>
      <c r="J11" s="262" t="n">
        <v>1055</v>
      </c>
      <c r="K11" s="265" t="n">
        <v>2.38747199529295</v>
      </c>
    </row>
    <row r="12" s="112" customFormat="true" ht="17.45" hidden="false" customHeight="true" outlineLevel="0" collapsed="false">
      <c r="A12" s="302" t="s">
        <v>222</v>
      </c>
      <c r="B12" s="303"/>
      <c r="C12" s="303"/>
      <c r="D12" s="304"/>
      <c r="E12" s="305"/>
      <c r="F12" s="305"/>
      <c r="G12" s="305"/>
      <c r="H12" s="305"/>
      <c r="I12" s="305"/>
      <c r="J12" s="304"/>
      <c r="K12" s="306"/>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7"/>
      <c r="AK12" s="307"/>
      <c r="AL12" s="307"/>
      <c r="AM12" s="307"/>
      <c r="AN12" s="307"/>
      <c r="AO12" s="307"/>
      <c r="AP12" s="307"/>
      <c r="AQ12" s="307"/>
      <c r="AR12" s="307"/>
      <c r="AS12" s="307"/>
      <c r="AT12" s="307"/>
      <c r="AU12" s="307"/>
      <c r="AV12" s="307"/>
      <c r="AW12" s="307"/>
      <c r="AX12" s="307"/>
      <c r="AY12" s="307"/>
      <c r="AZ12" s="307"/>
      <c r="BA12" s="307"/>
      <c r="BB12" s="307"/>
      <c r="BC12" s="307"/>
      <c r="BD12" s="307"/>
      <c r="BE12" s="307"/>
      <c r="BF12" s="307"/>
      <c r="BG12" s="307"/>
      <c r="BH12" s="307"/>
      <c r="BI12" s="307"/>
      <c r="BJ12" s="307"/>
      <c r="BK12" s="307"/>
      <c r="BL12" s="307"/>
      <c r="BM12" s="307"/>
      <c r="BN12" s="307"/>
      <c r="BO12" s="307"/>
      <c r="BP12" s="307"/>
      <c r="BQ12" s="307"/>
      <c r="BR12" s="307"/>
      <c r="BS12" s="307"/>
      <c r="BT12" s="307"/>
      <c r="BU12" s="307"/>
      <c r="BV12" s="307"/>
      <c r="BW12" s="307"/>
      <c r="BX12" s="307"/>
      <c r="BY12" s="307"/>
      <c r="BZ12" s="307"/>
      <c r="CA12" s="307"/>
      <c r="CB12" s="307"/>
      <c r="CC12" s="307"/>
      <c r="CD12" s="307"/>
      <c r="CE12" s="307"/>
      <c r="CF12" s="307"/>
      <c r="CG12" s="307"/>
      <c r="CH12" s="307"/>
      <c r="CI12" s="307"/>
      <c r="CJ12" s="307"/>
      <c r="CK12" s="307"/>
      <c r="CL12" s="307"/>
      <c r="CM12" s="307"/>
      <c r="CN12" s="307"/>
      <c r="CO12" s="307"/>
      <c r="CP12" s="307"/>
      <c r="CQ12" s="307"/>
      <c r="CR12" s="307"/>
      <c r="CS12" s="307"/>
      <c r="CT12" s="307"/>
      <c r="CU12" s="307"/>
      <c r="CV12" s="307"/>
      <c r="CW12" s="307"/>
      <c r="CX12" s="307"/>
      <c r="CY12" s="307"/>
      <c r="CZ12" s="307"/>
      <c r="DA12" s="307"/>
      <c r="DB12" s="307"/>
      <c r="DC12" s="307"/>
      <c r="DD12" s="307"/>
      <c r="DE12" s="307"/>
      <c r="DF12" s="307"/>
      <c r="DG12" s="307"/>
      <c r="DH12" s="307"/>
      <c r="DI12" s="307"/>
      <c r="DJ12" s="307"/>
      <c r="DK12" s="307"/>
      <c r="DL12" s="307"/>
      <c r="DM12" s="307"/>
      <c r="DN12" s="307"/>
      <c r="DO12" s="307"/>
      <c r="DP12" s="307"/>
      <c r="DQ12" s="307"/>
      <c r="DR12" s="307"/>
      <c r="DS12" s="307"/>
      <c r="DT12" s="307"/>
      <c r="DU12" s="307"/>
      <c r="DV12" s="307"/>
      <c r="DW12" s="307"/>
      <c r="DX12" s="307"/>
      <c r="DY12" s="307"/>
      <c r="DZ12" s="307"/>
      <c r="EA12" s="307"/>
      <c r="EB12" s="307"/>
      <c r="EC12" s="307"/>
      <c r="ED12" s="307"/>
      <c r="EE12" s="307"/>
      <c r="EF12" s="307"/>
      <c r="EG12" s="307"/>
      <c r="EH12" s="307"/>
      <c r="EI12" s="307"/>
      <c r="EJ12" s="307"/>
      <c r="EK12" s="307"/>
      <c r="EL12" s="307"/>
      <c r="EM12" s="307"/>
      <c r="EN12" s="307"/>
      <c r="EO12" s="307"/>
      <c r="EP12" s="307"/>
      <c r="EQ12" s="307"/>
      <c r="ER12" s="307"/>
      <c r="ES12" s="307"/>
      <c r="ET12" s="307"/>
      <c r="EU12" s="307"/>
      <c r="EV12" s="307"/>
      <c r="EW12" s="307"/>
      <c r="EX12" s="307"/>
      <c r="EY12" s="307"/>
      <c r="EZ12" s="307"/>
      <c r="FA12" s="307"/>
      <c r="FB12" s="307"/>
      <c r="FC12" s="307"/>
      <c r="FD12" s="307"/>
      <c r="FE12" s="307"/>
      <c r="FF12" s="307"/>
      <c r="FG12" s="307"/>
      <c r="FH12" s="307"/>
      <c r="FI12" s="307"/>
      <c r="FJ12" s="307"/>
      <c r="FK12" s="307"/>
      <c r="FL12" s="307"/>
      <c r="FM12" s="307"/>
      <c r="FN12" s="307"/>
      <c r="FO12" s="307"/>
      <c r="FP12" s="307"/>
      <c r="FQ12" s="307"/>
      <c r="FR12" s="307"/>
      <c r="FS12" s="307"/>
      <c r="FT12" s="307"/>
      <c r="FU12" s="307"/>
      <c r="FV12" s="307"/>
      <c r="FW12" s="307"/>
      <c r="FX12" s="307"/>
      <c r="FY12" s="307"/>
      <c r="FZ12" s="307"/>
      <c r="GA12" s="307"/>
      <c r="GB12" s="307"/>
      <c r="GC12" s="307"/>
      <c r="GD12" s="307"/>
      <c r="GE12" s="307"/>
      <c r="GF12" s="307"/>
      <c r="GG12" s="307"/>
      <c r="GH12" s="307"/>
      <c r="GI12" s="307"/>
      <c r="GJ12" s="307"/>
      <c r="GK12" s="307"/>
      <c r="GL12" s="307"/>
      <c r="GM12" s="307"/>
      <c r="GN12" s="307"/>
      <c r="GO12" s="307"/>
      <c r="GP12" s="307"/>
      <c r="GQ12" s="307"/>
      <c r="GR12" s="307"/>
      <c r="GS12" s="307"/>
      <c r="GT12" s="307"/>
      <c r="GU12" s="307"/>
      <c r="GV12" s="307"/>
      <c r="GW12" s="307"/>
      <c r="GX12" s="307"/>
      <c r="GY12" s="307"/>
      <c r="GZ12" s="307"/>
      <c r="HA12" s="307"/>
      <c r="HB12" s="307"/>
      <c r="HC12" s="307"/>
      <c r="HD12" s="307"/>
      <c r="HE12" s="307"/>
      <c r="HF12" s="307"/>
      <c r="HG12" s="307"/>
      <c r="HH12" s="307"/>
      <c r="HI12" s="307"/>
      <c r="HJ12" s="307"/>
      <c r="HK12" s="307"/>
      <c r="HL12" s="307"/>
      <c r="HM12" s="307"/>
      <c r="HN12" s="307"/>
      <c r="HO12" s="307"/>
      <c r="HP12" s="307"/>
      <c r="HQ12" s="307"/>
      <c r="HR12" s="307"/>
      <c r="HS12" s="307"/>
      <c r="HT12" s="307"/>
      <c r="HU12" s="307"/>
      <c r="HV12" s="307"/>
      <c r="HW12" s="307"/>
      <c r="HX12" s="307"/>
      <c r="HY12" s="307"/>
      <c r="HZ12" s="307"/>
      <c r="IA12" s="307"/>
      <c r="IB12" s="307"/>
      <c r="IC12" s="307"/>
      <c r="ID12" s="307"/>
      <c r="IE12" s="307"/>
      <c r="IF12" s="307"/>
      <c r="IG12" s="307"/>
      <c r="IH12" s="307"/>
      <c r="II12" s="307"/>
      <c r="IJ12" s="307"/>
      <c r="IK12" s="307"/>
      <c r="IL12" s="307"/>
      <c r="IM12" s="307"/>
      <c r="IN12" s="307"/>
      <c r="IO12" s="307"/>
      <c r="IP12" s="307"/>
      <c r="IQ12" s="307"/>
      <c r="IR12" s="307"/>
      <c r="IS12" s="307"/>
      <c r="IT12" s="307"/>
      <c r="IU12" s="307"/>
    </row>
    <row r="13" customFormat="false" ht="14.1" hidden="false" customHeight="true" outlineLevel="0" collapsed="false">
      <c r="A13" s="308" t="s">
        <v>223</v>
      </c>
      <c r="B13" s="309"/>
      <c r="C13" s="310"/>
      <c r="D13" s="115" t="n">
        <v>16.3513394041199</v>
      </c>
      <c r="E13" s="117" t="n">
        <v>7398</v>
      </c>
      <c r="F13" s="116" t="n">
        <v>7246</v>
      </c>
      <c r="G13" s="116" t="n">
        <v>7142</v>
      </c>
      <c r="H13" s="116" t="n">
        <v>6896</v>
      </c>
      <c r="I13" s="142" t="n">
        <v>6900</v>
      </c>
      <c r="J13" s="117" t="n">
        <v>498</v>
      </c>
      <c r="K13" s="118" t="n">
        <v>7.21739130434783</v>
      </c>
    </row>
    <row r="14" customFormat="false" ht="14.1" hidden="false" customHeight="true" outlineLevel="0" collapsed="false">
      <c r="A14" s="308" t="s">
        <v>224</v>
      </c>
      <c r="B14" s="309"/>
      <c r="C14" s="310"/>
      <c r="D14" s="115" t="n">
        <v>61.4733445318716</v>
      </c>
      <c r="E14" s="117" t="n">
        <v>27813</v>
      </c>
      <c r="F14" s="116" t="n">
        <v>27924</v>
      </c>
      <c r="G14" s="116" t="n">
        <v>27199</v>
      </c>
      <c r="H14" s="116" t="n">
        <v>27337</v>
      </c>
      <c r="I14" s="142" t="n">
        <v>27375</v>
      </c>
      <c r="J14" s="117" t="n">
        <v>438</v>
      </c>
      <c r="K14" s="118" t="n">
        <v>1.6</v>
      </c>
    </row>
    <row r="15" customFormat="false" ht="14.1" hidden="false" customHeight="true" outlineLevel="0" collapsed="false">
      <c r="A15" s="308" t="s">
        <v>225</v>
      </c>
      <c r="B15" s="309"/>
      <c r="C15" s="310"/>
      <c r="D15" s="115" t="n">
        <v>9.95491114843957</v>
      </c>
      <c r="E15" s="117" t="n">
        <v>4504</v>
      </c>
      <c r="F15" s="116" t="n">
        <v>4527</v>
      </c>
      <c r="G15" s="116" t="n">
        <v>4481</v>
      </c>
      <c r="H15" s="116" t="n">
        <v>4475</v>
      </c>
      <c r="I15" s="142" t="n">
        <v>4477</v>
      </c>
      <c r="J15" s="117" t="n">
        <v>27</v>
      </c>
      <c r="K15" s="118" t="n">
        <v>0.603082421264239</v>
      </c>
    </row>
    <row r="16" customFormat="false" ht="14.1" hidden="false" customHeight="true" outlineLevel="0" collapsed="false">
      <c r="A16" s="308" t="s">
        <v>226</v>
      </c>
      <c r="B16" s="309"/>
      <c r="C16" s="310"/>
      <c r="D16" s="115" t="n">
        <v>10.0742639908054</v>
      </c>
      <c r="E16" s="117" t="n">
        <v>4558</v>
      </c>
      <c r="F16" s="116" t="n">
        <v>4559</v>
      </c>
      <c r="G16" s="116" t="n">
        <v>4513</v>
      </c>
      <c r="H16" s="116" t="n">
        <v>4494</v>
      </c>
      <c r="I16" s="142" t="n">
        <v>4497</v>
      </c>
      <c r="J16" s="117" t="n">
        <v>61</v>
      </c>
      <c r="K16" s="118" t="n">
        <v>1.35645986213031</v>
      </c>
    </row>
    <row r="17" s="286" customFormat="true" ht="17.45" hidden="false" customHeight="true" outlineLevel="0" collapsed="false">
      <c r="A17" s="302" t="s">
        <v>227</v>
      </c>
      <c r="B17" s="303"/>
      <c r="C17" s="303"/>
      <c r="D17" s="304"/>
      <c r="E17" s="311"/>
      <c r="F17" s="311"/>
      <c r="G17" s="311"/>
      <c r="H17" s="311"/>
      <c r="I17" s="311"/>
      <c r="J17" s="304"/>
      <c r="K17" s="306"/>
      <c r="L17" s="307"/>
      <c r="M17" s="307"/>
      <c r="N17" s="307"/>
      <c r="O17" s="307"/>
      <c r="P17" s="307"/>
      <c r="Q17" s="307"/>
      <c r="R17" s="307"/>
      <c r="S17" s="307"/>
      <c r="T17" s="307"/>
      <c r="U17" s="307"/>
      <c r="V17" s="307"/>
      <c r="W17" s="307"/>
      <c r="X17" s="307"/>
      <c r="Y17" s="307"/>
      <c r="Z17" s="307"/>
      <c r="AA17" s="307"/>
      <c r="AB17" s="307"/>
      <c r="AC17" s="307"/>
      <c r="AD17" s="307"/>
      <c r="AE17" s="307"/>
      <c r="AF17" s="307"/>
      <c r="AG17" s="307"/>
      <c r="AH17" s="307"/>
      <c r="AI17" s="307"/>
      <c r="AJ17" s="307"/>
      <c r="AK17" s="307"/>
      <c r="AL17" s="307"/>
      <c r="AM17" s="307"/>
      <c r="AN17" s="307"/>
      <c r="AO17" s="307"/>
      <c r="AP17" s="307"/>
      <c r="AQ17" s="307"/>
      <c r="AR17" s="307"/>
      <c r="AS17" s="307"/>
      <c r="AT17" s="307"/>
      <c r="AU17" s="307"/>
      <c r="AV17" s="307"/>
      <c r="AW17" s="307"/>
      <c r="AX17" s="307"/>
      <c r="AY17" s="307"/>
      <c r="AZ17" s="307"/>
      <c r="BA17" s="307"/>
      <c r="BB17" s="307"/>
      <c r="BC17" s="307"/>
      <c r="BD17" s="307"/>
      <c r="BE17" s="307"/>
      <c r="BF17" s="307"/>
      <c r="BG17" s="307"/>
      <c r="BH17" s="307"/>
      <c r="BI17" s="307"/>
      <c r="BJ17" s="307"/>
      <c r="BK17" s="307"/>
      <c r="BL17" s="307"/>
      <c r="BM17" s="307"/>
      <c r="BN17" s="307"/>
      <c r="BO17" s="307"/>
      <c r="BP17" s="307"/>
      <c r="BQ17" s="307"/>
      <c r="BR17" s="307"/>
      <c r="BS17" s="307"/>
      <c r="BT17" s="307"/>
      <c r="BU17" s="307"/>
      <c r="BV17" s="307"/>
      <c r="BW17" s="307"/>
      <c r="BX17" s="307"/>
      <c r="BY17" s="307"/>
      <c r="BZ17" s="307"/>
      <c r="CA17" s="307"/>
      <c r="CB17" s="307"/>
      <c r="CC17" s="307"/>
      <c r="CD17" s="307"/>
      <c r="CE17" s="307"/>
      <c r="CF17" s="307"/>
      <c r="CG17" s="307"/>
      <c r="CH17" s="307"/>
      <c r="CI17" s="307"/>
      <c r="CJ17" s="307"/>
      <c r="CK17" s="307"/>
      <c r="CL17" s="307"/>
      <c r="CM17" s="307"/>
      <c r="CN17" s="307"/>
      <c r="CO17" s="307"/>
      <c r="CP17" s="307"/>
      <c r="CQ17" s="307"/>
      <c r="CR17" s="307"/>
      <c r="CS17" s="307"/>
      <c r="CT17" s="307"/>
      <c r="CU17" s="307"/>
      <c r="CV17" s="307"/>
      <c r="CW17" s="307"/>
      <c r="CX17" s="307"/>
      <c r="CY17" s="307"/>
      <c r="CZ17" s="307"/>
      <c r="DA17" s="307"/>
      <c r="DB17" s="307"/>
      <c r="DC17" s="307"/>
      <c r="DD17" s="307"/>
      <c r="DE17" s="307"/>
      <c r="DF17" s="307"/>
      <c r="DG17" s="307"/>
      <c r="DH17" s="307"/>
      <c r="DI17" s="307"/>
      <c r="DJ17" s="307"/>
      <c r="DK17" s="307"/>
      <c r="DL17" s="307"/>
      <c r="DM17" s="307"/>
      <c r="DN17" s="307"/>
      <c r="DO17" s="307"/>
      <c r="DP17" s="307"/>
      <c r="DQ17" s="307"/>
      <c r="DR17" s="307"/>
      <c r="DS17" s="307"/>
      <c r="DT17" s="307"/>
      <c r="DU17" s="307"/>
      <c r="DV17" s="307"/>
      <c r="DW17" s="307"/>
      <c r="DX17" s="307"/>
      <c r="DY17" s="307"/>
      <c r="DZ17" s="307"/>
      <c r="EA17" s="307"/>
      <c r="EB17" s="307"/>
      <c r="EC17" s="307"/>
      <c r="ED17" s="307"/>
      <c r="EE17" s="307"/>
      <c r="EF17" s="307"/>
      <c r="EG17" s="307"/>
      <c r="EH17" s="307"/>
      <c r="EI17" s="307"/>
      <c r="EJ17" s="307"/>
      <c r="EK17" s="307"/>
      <c r="EL17" s="307"/>
      <c r="EM17" s="307"/>
      <c r="EN17" s="307"/>
      <c r="EO17" s="307"/>
      <c r="EP17" s="307"/>
      <c r="EQ17" s="307"/>
      <c r="ER17" s="307"/>
      <c r="ES17" s="307"/>
      <c r="ET17" s="307"/>
      <c r="EU17" s="307"/>
      <c r="EV17" s="307"/>
      <c r="EW17" s="307"/>
      <c r="EX17" s="307"/>
      <c r="EY17" s="307"/>
      <c r="EZ17" s="307"/>
      <c r="FA17" s="307"/>
      <c r="FB17" s="307"/>
      <c r="FC17" s="307"/>
      <c r="FD17" s="307"/>
      <c r="FE17" s="307"/>
      <c r="FF17" s="307"/>
      <c r="FG17" s="307"/>
      <c r="FH17" s="307"/>
      <c r="FI17" s="307"/>
      <c r="FJ17" s="307"/>
      <c r="FK17" s="307"/>
      <c r="FL17" s="307"/>
      <c r="FM17" s="307"/>
      <c r="FN17" s="307"/>
      <c r="FO17" s="307"/>
      <c r="FP17" s="307"/>
      <c r="FQ17" s="307"/>
      <c r="FR17" s="307"/>
      <c r="FS17" s="307"/>
      <c r="FT17" s="307"/>
      <c r="FU17" s="307"/>
      <c r="FV17" s="307"/>
      <c r="FW17" s="307"/>
      <c r="FX17" s="307"/>
      <c r="FY17" s="307"/>
      <c r="FZ17" s="307"/>
      <c r="GA17" s="307"/>
      <c r="GB17" s="307"/>
      <c r="GC17" s="307"/>
      <c r="GD17" s="307"/>
      <c r="GE17" s="307"/>
      <c r="GF17" s="307"/>
      <c r="GG17" s="307"/>
      <c r="GH17" s="307"/>
      <c r="GI17" s="307"/>
      <c r="GJ17" s="307"/>
      <c r="GK17" s="307"/>
      <c r="GL17" s="307"/>
      <c r="GM17" s="307"/>
      <c r="GN17" s="307"/>
      <c r="GO17" s="307"/>
      <c r="GP17" s="307"/>
      <c r="GQ17" s="307"/>
      <c r="GR17" s="307"/>
      <c r="GS17" s="307"/>
      <c r="GT17" s="307"/>
      <c r="GU17" s="307"/>
      <c r="GV17" s="307"/>
      <c r="GW17" s="307"/>
      <c r="GX17" s="307"/>
      <c r="GY17" s="307"/>
      <c r="GZ17" s="307"/>
      <c r="HA17" s="307"/>
      <c r="HB17" s="307"/>
      <c r="HC17" s="307"/>
      <c r="HD17" s="307"/>
      <c r="HE17" s="307"/>
      <c r="HF17" s="307"/>
      <c r="HG17" s="307"/>
      <c r="HH17" s="307"/>
      <c r="HI17" s="307"/>
      <c r="HJ17" s="307"/>
      <c r="HK17" s="307"/>
      <c r="HL17" s="307"/>
      <c r="HM17" s="307"/>
      <c r="HN17" s="307"/>
      <c r="HO17" s="307"/>
      <c r="HP17" s="307"/>
      <c r="HQ17" s="307"/>
      <c r="HR17" s="307"/>
      <c r="HS17" s="307"/>
      <c r="HT17" s="307"/>
      <c r="HU17" s="307"/>
      <c r="HV17" s="307"/>
      <c r="HW17" s="307"/>
      <c r="HX17" s="307"/>
      <c r="HY17" s="307"/>
      <c r="HZ17" s="307"/>
      <c r="IA17" s="307"/>
      <c r="IB17" s="307"/>
      <c r="IC17" s="307"/>
      <c r="ID17" s="307"/>
      <c r="IE17" s="307"/>
      <c r="IF17" s="307"/>
      <c r="IG17" s="307"/>
      <c r="IH17" s="307"/>
      <c r="II17" s="307"/>
      <c r="IJ17" s="307"/>
      <c r="IK17" s="307"/>
      <c r="IL17" s="307"/>
      <c r="IM17" s="307"/>
      <c r="IN17" s="307"/>
      <c r="IO17" s="307"/>
      <c r="IP17" s="307"/>
      <c r="IQ17" s="307"/>
      <c r="IR17" s="307"/>
      <c r="IS17" s="307"/>
      <c r="IT17" s="307"/>
      <c r="IU17" s="307"/>
    </row>
    <row r="18" customFormat="false" ht="14.1" hidden="false" customHeight="true" outlineLevel="0" collapsed="false">
      <c r="A18" s="308" t="n">
        <v>11</v>
      </c>
      <c r="B18" s="309" t="s">
        <v>228</v>
      </c>
      <c r="C18" s="310"/>
      <c r="D18" s="115" t="s">
        <v>113</v>
      </c>
      <c r="E18" s="117" t="s">
        <v>113</v>
      </c>
      <c r="F18" s="116" t="s">
        <v>113</v>
      </c>
      <c r="G18" s="116" t="s">
        <v>113</v>
      </c>
      <c r="H18" s="116" t="s">
        <v>113</v>
      </c>
      <c r="I18" s="142" t="s">
        <v>113</v>
      </c>
      <c r="J18" s="117" t="s">
        <v>113</v>
      </c>
      <c r="K18" s="118" t="s">
        <v>113</v>
      </c>
    </row>
    <row r="19" customFormat="false" ht="14.1" hidden="false" customHeight="true" outlineLevel="0" collapsed="false">
      <c r="A19" s="308" t="s">
        <v>229</v>
      </c>
      <c r="B19" s="309" t="s">
        <v>230</v>
      </c>
      <c r="C19" s="310"/>
      <c r="D19" s="115" t="n">
        <v>0.033153567323844</v>
      </c>
      <c r="E19" s="117" t="n">
        <v>15</v>
      </c>
      <c r="F19" s="116" t="n">
        <v>15</v>
      </c>
      <c r="G19" s="116" t="n">
        <v>18</v>
      </c>
      <c r="H19" s="116" t="n">
        <v>19</v>
      </c>
      <c r="I19" s="142" t="n">
        <v>17</v>
      </c>
      <c r="J19" s="117" t="n">
        <v>-2</v>
      </c>
      <c r="K19" s="118" t="n">
        <v>-11.7647058823529</v>
      </c>
    </row>
    <row r="20" customFormat="false" ht="14.1" hidden="false" customHeight="true" outlineLevel="0" collapsed="false">
      <c r="A20" s="308" t="n">
        <v>12</v>
      </c>
      <c r="B20" s="309" t="s">
        <v>231</v>
      </c>
      <c r="C20" s="310"/>
      <c r="D20" s="115" t="n">
        <v>1.01670939793122</v>
      </c>
      <c r="E20" s="117" t="n">
        <v>460</v>
      </c>
      <c r="F20" s="116" t="n">
        <v>479</v>
      </c>
      <c r="G20" s="116" t="n">
        <v>454</v>
      </c>
      <c r="H20" s="116" t="n">
        <v>439</v>
      </c>
      <c r="I20" s="142" t="n">
        <v>423</v>
      </c>
      <c r="J20" s="117" t="n">
        <v>37</v>
      </c>
      <c r="K20" s="118" t="n">
        <v>8.74704491725768</v>
      </c>
    </row>
    <row r="21" customFormat="false" ht="14.1" hidden="false" customHeight="true" outlineLevel="0" collapsed="false">
      <c r="A21" s="308" t="n">
        <v>21</v>
      </c>
      <c r="B21" s="309" t="s">
        <v>232</v>
      </c>
      <c r="C21" s="310"/>
      <c r="D21" s="115" t="n">
        <v>3.01034391300504</v>
      </c>
      <c r="E21" s="117" t="n">
        <v>1362</v>
      </c>
      <c r="F21" s="116" t="n">
        <v>1348</v>
      </c>
      <c r="G21" s="116" t="n">
        <v>1398</v>
      </c>
      <c r="H21" s="116" t="n">
        <v>1494</v>
      </c>
      <c r="I21" s="142" t="n">
        <v>1509</v>
      </c>
      <c r="J21" s="117" t="n">
        <v>-147</v>
      </c>
      <c r="K21" s="118" t="n">
        <v>-9.74155069582505</v>
      </c>
    </row>
    <row r="22" customFormat="false" ht="14.1" hidden="false" customHeight="true" outlineLevel="0" collapsed="false">
      <c r="A22" s="308" t="n">
        <v>22</v>
      </c>
      <c r="B22" s="309" t="s">
        <v>233</v>
      </c>
      <c r="C22" s="310"/>
      <c r="D22" s="115" t="n">
        <v>0.897356555565379</v>
      </c>
      <c r="E22" s="117" t="n">
        <v>406</v>
      </c>
      <c r="F22" s="116" t="n">
        <v>405</v>
      </c>
      <c r="G22" s="116" t="n">
        <v>373</v>
      </c>
      <c r="H22" s="116" t="n">
        <v>381</v>
      </c>
      <c r="I22" s="142" t="n">
        <v>380</v>
      </c>
      <c r="J22" s="117" t="n">
        <v>26</v>
      </c>
      <c r="K22" s="118" t="n">
        <v>6.8421052631579</v>
      </c>
    </row>
    <row r="23" customFormat="false" ht="14.1" hidden="false" customHeight="true" outlineLevel="0" collapsed="false">
      <c r="A23" s="308" t="n">
        <v>23</v>
      </c>
      <c r="B23" s="309" t="s">
        <v>234</v>
      </c>
      <c r="C23" s="310"/>
      <c r="D23" s="115" t="n">
        <v>1.19794889930156</v>
      </c>
      <c r="E23" s="117" t="n">
        <v>542</v>
      </c>
      <c r="F23" s="116" t="n">
        <v>545</v>
      </c>
      <c r="G23" s="116" t="n">
        <v>562</v>
      </c>
      <c r="H23" s="116" t="n">
        <v>567</v>
      </c>
      <c r="I23" s="142" t="n">
        <v>580</v>
      </c>
      <c r="J23" s="117" t="n">
        <v>-38</v>
      </c>
      <c r="K23" s="118" t="n">
        <v>-6.55172413793104</v>
      </c>
    </row>
    <row r="24" customFormat="false" ht="14.1" hidden="false" customHeight="true" outlineLevel="0" collapsed="false">
      <c r="A24" s="308" t="n">
        <v>24</v>
      </c>
      <c r="B24" s="309" t="s">
        <v>235</v>
      </c>
      <c r="C24" s="310"/>
      <c r="D24" s="115" t="n">
        <v>1.88975333745911</v>
      </c>
      <c r="E24" s="117" t="n">
        <v>855</v>
      </c>
      <c r="F24" s="116" t="n">
        <v>856</v>
      </c>
      <c r="G24" s="116" t="n">
        <v>844</v>
      </c>
      <c r="H24" s="116" t="n">
        <v>853</v>
      </c>
      <c r="I24" s="142" t="n">
        <v>828</v>
      </c>
      <c r="J24" s="117" t="n">
        <v>27</v>
      </c>
      <c r="K24" s="118" t="n">
        <v>3.26086956521739</v>
      </c>
    </row>
    <row r="25" customFormat="false" ht="14.1" hidden="false" customHeight="true" outlineLevel="0" collapsed="false">
      <c r="A25" s="308" t="n">
        <v>25</v>
      </c>
      <c r="B25" s="309" t="s">
        <v>236</v>
      </c>
      <c r="C25" s="310"/>
      <c r="D25" s="115" t="n">
        <v>3.96074617628857</v>
      </c>
      <c r="E25" s="117" t="n">
        <v>1792</v>
      </c>
      <c r="F25" s="116" t="n">
        <v>1817</v>
      </c>
      <c r="G25" s="116" t="n">
        <v>1770</v>
      </c>
      <c r="H25" s="116" t="n">
        <v>1784</v>
      </c>
      <c r="I25" s="142" t="n">
        <v>1773</v>
      </c>
      <c r="J25" s="117" t="n">
        <v>19</v>
      </c>
      <c r="K25" s="118" t="n">
        <v>1.07163000564016</v>
      </c>
    </row>
    <row r="26" customFormat="false" ht="14.1" hidden="false" customHeight="true" outlineLevel="0" collapsed="false">
      <c r="A26" s="308" t="n">
        <v>26</v>
      </c>
      <c r="B26" s="309" t="s">
        <v>237</v>
      </c>
      <c r="C26" s="310"/>
      <c r="D26" s="115" t="n">
        <v>3.24683935991513</v>
      </c>
      <c r="E26" s="117" t="n">
        <v>1469</v>
      </c>
      <c r="F26" s="116" t="n">
        <v>1486</v>
      </c>
      <c r="G26" s="116" t="n">
        <v>1471</v>
      </c>
      <c r="H26" s="116" t="n">
        <v>1460</v>
      </c>
      <c r="I26" s="142" t="n">
        <v>1475</v>
      </c>
      <c r="J26" s="117" t="n">
        <v>-6</v>
      </c>
      <c r="K26" s="118" t="n">
        <v>-0.406779661016949</v>
      </c>
    </row>
    <row r="27" customFormat="false" ht="14.1" hidden="false" customHeight="true" outlineLevel="0" collapsed="false">
      <c r="A27" s="308" t="n">
        <v>27</v>
      </c>
      <c r="B27" s="309" t="s">
        <v>238</v>
      </c>
      <c r="C27" s="310"/>
      <c r="D27" s="115" t="n">
        <v>1.98700380160905</v>
      </c>
      <c r="E27" s="117" t="n">
        <v>899</v>
      </c>
      <c r="F27" s="116" t="n">
        <v>910</v>
      </c>
      <c r="G27" s="116" t="n">
        <v>907</v>
      </c>
      <c r="H27" s="116" t="n">
        <v>913</v>
      </c>
      <c r="I27" s="142" t="n">
        <v>909</v>
      </c>
      <c r="J27" s="117" t="n">
        <v>-10</v>
      </c>
      <c r="K27" s="118" t="n">
        <v>-1.1001100110011</v>
      </c>
    </row>
    <row r="28" customFormat="false" ht="14.1" hidden="false" customHeight="true" outlineLevel="0" collapsed="false">
      <c r="A28" s="308" t="n">
        <v>28</v>
      </c>
      <c r="B28" s="309" t="s">
        <v>239</v>
      </c>
      <c r="C28" s="310"/>
      <c r="D28" s="115" t="n">
        <v>0.134824507116966</v>
      </c>
      <c r="E28" s="117" t="n">
        <v>61</v>
      </c>
      <c r="F28" s="116" t="n">
        <v>64</v>
      </c>
      <c r="G28" s="116" t="n">
        <v>64</v>
      </c>
      <c r="H28" s="116" t="n">
        <v>67</v>
      </c>
      <c r="I28" s="142" t="n">
        <v>61</v>
      </c>
      <c r="J28" s="117" t="n">
        <v>0</v>
      </c>
      <c r="K28" s="118" t="n">
        <v>0</v>
      </c>
    </row>
    <row r="29" customFormat="false" ht="14.1" hidden="false" customHeight="true" outlineLevel="0" collapsed="false">
      <c r="A29" s="308" t="n">
        <v>29</v>
      </c>
      <c r="B29" s="309" t="s">
        <v>240</v>
      </c>
      <c r="C29" s="310"/>
      <c r="D29" s="115" t="n">
        <v>1.70630359826717</v>
      </c>
      <c r="E29" s="117" t="n">
        <v>772</v>
      </c>
      <c r="F29" s="116" t="n">
        <v>763</v>
      </c>
      <c r="G29" s="116" t="n">
        <v>758</v>
      </c>
      <c r="H29" s="116" t="n">
        <v>752</v>
      </c>
      <c r="I29" s="142" t="n">
        <v>772</v>
      </c>
      <c r="J29" s="117" t="n">
        <v>0</v>
      </c>
      <c r="K29" s="118" t="n">
        <v>0</v>
      </c>
    </row>
    <row r="30" customFormat="false" ht="14.1" hidden="false" customHeight="true" outlineLevel="0" collapsed="false">
      <c r="A30" s="308" t="s">
        <v>241</v>
      </c>
      <c r="B30" s="309" t="s">
        <v>242</v>
      </c>
      <c r="C30" s="310"/>
      <c r="D30" s="115" t="s">
        <v>113</v>
      </c>
      <c r="E30" s="117" t="s">
        <v>113</v>
      </c>
      <c r="F30" s="116" t="s">
        <v>113</v>
      </c>
      <c r="G30" s="116" t="n">
        <v>213</v>
      </c>
      <c r="H30" s="116" t="n">
        <v>210</v>
      </c>
      <c r="I30" s="142" t="n">
        <v>216</v>
      </c>
      <c r="J30" s="117" t="s">
        <v>113</v>
      </c>
      <c r="K30" s="118" t="s">
        <v>113</v>
      </c>
    </row>
    <row r="31" customFormat="false" ht="14.1" hidden="false" customHeight="true" outlineLevel="0" collapsed="false">
      <c r="A31" s="308" t="s">
        <v>243</v>
      </c>
      <c r="B31" s="309" t="s">
        <v>244</v>
      </c>
      <c r="C31" s="310"/>
      <c r="D31" s="115" t="n">
        <v>1.22447175316064</v>
      </c>
      <c r="E31" s="117" t="n">
        <v>554</v>
      </c>
      <c r="F31" s="116" t="n">
        <v>546</v>
      </c>
      <c r="G31" s="116" t="n">
        <v>545</v>
      </c>
      <c r="H31" s="116" t="n">
        <v>542</v>
      </c>
      <c r="I31" s="142" t="n">
        <v>556</v>
      </c>
      <c r="J31" s="117" t="n">
        <v>-2</v>
      </c>
      <c r="K31" s="118" t="n">
        <v>-0.359712230215827</v>
      </c>
    </row>
    <row r="32" customFormat="false" ht="14.1" hidden="false" customHeight="true" outlineLevel="0" collapsed="false">
      <c r="A32" s="308" t="n">
        <v>31</v>
      </c>
      <c r="B32" s="309" t="s">
        <v>245</v>
      </c>
      <c r="C32" s="310"/>
      <c r="D32" s="115" t="n">
        <v>1.00565820882327</v>
      </c>
      <c r="E32" s="117" t="n">
        <v>455</v>
      </c>
      <c r="F32" s="116" t="n">
        <v>454</v>
      </c>
      <c r="G32" s="116" t="n">
        <v>444</v>
      </c>
      <c r="H32" s="116" t="n">
        <v>433</v>
      </c>
      <c r="I32" s="142" t="n">
        <v>439</v>
      </c>
      <c r="J32" s="117" t="n">
        <v>16</v>
      </c>
      <c r="K32" s="118" t="n">
        <v>3.64464692482916</v>
      </c>
    </row>
    <row r="33" customFormat="false" ht="14.1" hidden="false" customHeight="true" outlineLevel="0" collapsed="false">
      <c r="A33" s="308" t="n">
        <v>32</v>
      </c>
      <c r="B33" s="309" t="s">
        <v>246</v>
      </c>
      <c r="C33" s="310"/>
      <c r="D33" s="115" t="n">
        <v>2.93961630271417</v>
      </c>
      <c r="E33" s="117" t="n">
        <v>1330</v>
      </c>
      <c r="F33" s="116" t="n">
        <v>1346</v>
      </c>
      <c r="G33" s="116" t="n">
        <v>1284</v>
      </c>
      <c r="H33" s="116" t="n">
        <v>1206</v>
      </c>
      <c r="I33" s="142" t="n">
        <v>1215</v>
      </c>
      <c r="J33" s="117" t="n">
        <v>115</v>
      </c>
      <c r="K33" s="118" t="n">
        <v>9.46502057613169</v>
      </c>
    </row>
    <row r="34" customFormat="false" ht="14.1" hidden="false" customHeight="true" outlineLevel="0" collapsed="false">
      <c r="A34" s="308" t="n">
        <v>33</v>
      </c>
      <c r="B34" s="309" t="s">
        <v>247</v>
      </c>
      <c r="C34" s="310"/>
      <c r="D34" s="115" t="n">
        <v>1.20015913712315</v>
      </c>
      <c r="E34" s="117" t="n">
        <v>543</v>
      </c>
      <c r="F34" s="116" t="n">
        <v>558</v>
      </c>
      <c r="G34" s="116" t="n">
        <v>537</v>
      </c>
      <c r="H34" s="116" t="n">
        <v>522</v>
      </c>
      <c r="I34" s="142" t="n">
        <v>521</v>
      </c>
      <c r="J34" s="117" t="n">
        <v>22</v>
      </c>
      <c r="K34" s="118" t="n">
        <v>4.22264875239923</v>
      </c>
    </row>
    <row r="35" customFormat="false" ht="14.1" hidden="false" customHeight="true" outlineLevel="0" collapsed="false">
      <c r="A35" s="308" t="n">
        <v>34</v>
      </c>
      <c r="B35" s="309" t="s">
        <v>248</v>
      </c>
      <c r="C35" s="310"/>
      <c r="D35" s="115" t="n">
        <v>2.53735301918486</v>
      </c>
      <c r="E35" s="117" t="n">
        <v>1148</v>
      </c>
      <c r="F35" s="116" t="n">
        <v>1171</v>
      </c>
      <c r="G35" s="116" t="n">
        <v>1127</v>
      </c>
      <c r="H35" s="116" t="n">
        <v>1108</v>
      </c>
      <c r="I35" s="142" t="n">
        <v>1077</v>
      </c>
      <c r="J35" s="117" t="n">
        <v>71</v>
      </c>
      <c r="K35" s="118" t="n">
        <v>6.59238625812442</v>
      </c>
    </row>
    <row r="36" customFormat="false" ht="14.1" hidden="false" customHeight="true" outlineLevel="0" collapsed="false">
      <c r="A36" s="308" t="n">
        <v>41</v>
      </c>
      <c r="B36" s="309" t="s">
        <v>249</v>
      </c>
      <c r="C36" s="310"/>
      <c r="D36" s="115" t="n">
        <v>1.12943152683229</v>
      </c>
      <c r="E36" s="117" t="n">
        <v>511</v>
      </c>
      <c r="F36" s="116" t="n">
        <v>514</v>
      </c>
      <c r="G36" s="116" t="n">
        <v>509</v>
      </c>
      <c r="H36" s="116" t="n">
        <v>521</v>
      </c>
      <c r="I36" s="142" t="n">
        <v>534</v>
      </c>
      <c r="J36" s="117" t="n">
        <v>-23</v>
      </c>
      <c r="K36" s="118" t="n">
        <v>-4.30711610486891</v>
      </c>
    </row>
    <row r="37" customFormat="false" ht="14.1" hidden="false" customHeight="true" outlineLevel="0" collapsed="false">
      <c r="A37" s="308" t="n">
        <v>42</v>
      </c>
      <c r="B37" s="309" t="s">
        <v>250</v>
      </c>
      <c r="C37" s="310"/>
      <c r="D37" s="115" t="n">
        <v>0.130404031473787</v>
      </c>
      <c r="E37" s="117" t="n">
        <v>59</v>
      </c>
      <c r="F37" s="116" t="n">
        <v>63</v>
      </c>
      <c r="G37" s="116" t="n">
        <v>63</v>
      </c>
      <c r="H37" s="116" t="n">
        <v>57</v>
      </c>
      <c r="I37" s="142" t="n">
        <v>58</v>
      </c>
      <c r="J37" s="117" t="n">
        <v>1</v>
      </c>
      <c r="K37" s="118" t="n">
        <v>1.72413793103448</v>
      </c>
    </row>
    <row r="38" customFormat="false" ht="14.1" hidden="false" customHeight="true" outlineLevel="0" collapsed="false">
      <c r="A38" s="308" t="n">
        <v>43</v>
      </c>
      <c r="B38" s="309" t="s">
        <v>251</v>
      </c>
      <c r="C38" s="310"/>
      <c r="D38" s="115" t="n">
        <v>1.31509150384581</v>
      </c>
      <c r="E38" s="117" t="n">
        <v>595</v>
      </c>
      <c r="F38" s="116" t="n">
        <v>577</v>
      </c>
      <c r="G38" s="116" t="n">
        <v>582</v>
      </c>
      <c r="H38" s="116" t="n">
        <v>565</v>
      </c>
      <c r="I38" s="142" t="n">
        <v>574</v>
      </c>
      <c r="J38" s="117" t="n">
        <v>21</v>
      </c>
      <c r="K38" s="118" t="n">
        <v>3.65853658536585</v>
      </c>
    </row>
    <row r="39" customFormat="false" ht="14.1" hidden="false" customHeight="true" outlineLevel="0" collapsed="false">
      <c r="A39" s="308" t="n">
        <v>51</v>
      </c>
      <c r="B39" s="309" t="s">
        <v>252</v>
      </c>
      <c r="C39" s="310"/>
      <c r="D39" s="115" t="n">
        <v>8.0563168596941</v>
      </c>
      <c r="E39" s="117" t="n">
        <v>3645</v>
      </c>
      <c r="F39" s="116" t="n">
        <v>3512</v>
      </c>
      <c r="G39" s="116" t="n">
        <v>3398</v>
      </c>
      <c r="H39" s="116" t="n">
        <v>3424</v>
      </c>
      <c r="I39" s="142" t="n">
        <v>3410</v>
      </c>
      <c r="J39" s="117" t="n">
        <v>235</v>
      </c>
      <c r="K39" s="118" t="n">
        <v>6.89149560117302</v>
      </c>
    </row>
    <row r="40" customFormat="false" ht="14.1" hidden="false" customHeight="true" outlineLevel="0" collapsed="false">
      <c r="A40" s="308" t="s">
        <v>253</v>
      </c>
      <c r="B40" s="309" t="s">
        <v>254</v>
      </c>
      <c r="C40" s="310"/>
      <c r="D40" s="115" t="n">
        <v>6.91583414375387</v>
      </c>
      <c r="E40" s="117" t="n">
        <v>3129</v>
      </c>
      <c r="F40" s="116" t="n">
        <v>2982</v>
      </c>
      <c r="G40" s="116" t="n">
        <v>2903</v>
      </c>
      <c r="H40" s="116" t="n">
        <v>2937</v>
      </c>
      <c r="I40" s="142" t="n">
        <v>2926</v>
      </c>
      <c r="J40" s="117" t="n">
        <v>203</v>
      </c>
      <c r="K40" s="118" t="n">
        <v>6.9377990430622</v>
      </c>
    </row>
    <row r="41" customFormat="false" ht="14.1" hidden="false" customHeight="true" outlineLevel="0" collapsed="false">
      <c r="A41" s="308"/>
      <c r="B41" s="309" t="s">
        <v>255</v>
      </c>
      <c r="C41" s="310"/>
      <c r="D41" s="115" t="n">
        <v>5.89028379453629</v>
      </c>
      <c r="E41" s="117" t="n">
        <v>2665</v>
      </c>
      <c r="F41" s="116" t="n">
        <v>2517</v>
      </c>
      <c r="G41" s="116" t="n">
        <v>2405</v>
      </c>
      <c r="H41" s="116" t="n">
        <v>2441</v>
      </c>
      <c r="I41" s="142" t="n">
        <v>2432</v>
      </c>
      <c r="J41" s="117" t="n">
        <v>233</v>
      </c>
      <c r="K41" s="118" t="n">
        <v>9.58059210526316</v>
      </c>
    </row>
    <row r="42" customFormat="false" ht="14.1" hidden="false" customHeight="true" outlineLevel="0" collapsed="false">
      <c r="A42" s="308" t="n">
        <v>52</v>
      </c>
      <c r="B42" s="309" t="s">
        <v>256</v>
      </c>
      <c r="C42" s="310"/>
      <c r="D42" s="115" t="n">
        <v>3.54743170365131</v>
      </c>
      <c r="E42" s="117" t="n">
        <v>1605</v>
      </c>
      <c r="F42" s="116" t="n">
        <v>1600</v>
      </c>
      <c r="G42" s="116" t="n">
        <v>1561</v>
      </c>
      <c r="H42" s="116" t="n">
        <v>1542</v>
      </c>
      <c r="I42" s="142" t="n">
        <v>1600</v>
      </c>
      <c r="J42" s="117" t="n">
        <v>5</v>
      </c>
      <c r="K42" s="118" t="n">
        <v>0.3125</v>
      </c>
    </row>
    <row r="43" customFormat="false" ht="14.1" hidden="false" customHeight="true" outlineLevel="0" collapsed="false">
      <c r="A43" s="308" t="s">
        <v>257</v>
      </c>
      <c r="B43" s="309" t="s">
        <v>258</v>
      </c>
      <c r="C43" s="310"/>
      <c r="D43" s="115" t="n">
        <v>3.08991247458226</v>
      </c>
      <c r="E43" s="117" t="n">
        <v>1398</v>
      </c>
      <c r="F43" s="116" t="n">
        <v>1392</v>
      </c>
      <c r="G43" s="116" t="n">
        <v>1363</v>
      </c>
      <c r="H43" s="116" t="n">
        <v>1342</v>
      </c>
      <c r="I43" s="142" t="n">
        <v>1396</v>
      </c>
      <c r="J43" s="117" t="n">
        <v>2</v>
      </c>
      <c r="K43" s="118" t="n">
        <v>0.143266475644699</v>
      </c>
    </row>
    <row r="44" customFormat="false" ht="14.1" hidden="false" customHeight="true" outlineLevel="0" collapsed="false">
      <c r="A44" s="308" t="n">
        <v>53</v>
      </c>
      <c r="B44" s="309" t="s">
        <v>259</v>
      </c>
      <c r="C44" s="310"/>
      <c r="D44" s="115" t="n">
        <v>1.29298912562992</v>
      </c>
      <c r="E44" s="117" t="n">
        <v>585</v>
      </c>
      <c r="F44" s="116" t="n">
        <v>599</v>
      </c>
      <c r="G44" s="116" t="n">
        <v>551</v>
      </c>
      <c r="H44" s="116" t="n">
        <v>528</v>
      </c>
      <c r="I44" s="142" t="n">
        <v>583</v>
      </c>
      <c r="J44" s="117" t="n">
        <v>2</v>
      </c>
      <c r="K44" s="118" t="n">
        <v>0.343053173241853</v>
      </c>
    </row>
    <row r="45" customFormat="false" ht="14.1" hidden="false" customHeight="true" outlineLevel="0" collapsed="false">
      <c r="A45" s="308" t="s">
        <v>260</v>
      </c>
      <c r="B45" s="309" t="s">
        <v>261</v>
      </c>
      <c r="C45" s="310"/>
      <c r="D45" s="115" t="n">
        <v>1.24657413137654</v>
      </c>
      <c r="E45" s="117" t="n">
        <v>564</v>
      </c>
      <c r="F45" s="116" t="n">
        <v>578</v>
      </c>
      <c r="G45" s="116" t="n">
        <v>531</v>
      </c>
      <c r="H45" s="116" t="n">
        <v>507</v>
      </c>
      <c r="I45" s="142" t="n">
        <v>561</v>
      </c>
      <c r="J45" s="117" t="n">
        <v>3</v>
      </c>
      <c r="K45" s="118" t="n">
        <v>0.53475935828877</v>
      </c>
    </row>
    <row r="46" customFormat="false" ht="14.1" hidden="false" customHeight="true" outlineLevel="0" collapsed="false">
      <c r="A46" s="308" t="n">
        <v>54</v>
      </c>
      <c r="B46" s="309" t="s">
        <v>262</v>
      </c>
      <c r="C46" s="310"/>
      <c r="D46" s="115" t="n">
        <v>2.41578993899744</v>
      </c>
      <c r="E46" s="117" t="n">
        <v>1093</v>
      </c>
      <c r="F46" s="116" t="n">
        <v>1088</v>
      </c>
      <c r="G46" s="116" t="n">
        <v>1088</v>
      </c>
      <c r="H46" s="116" t="n">
        <v>1065</v>
      </c>
      <c r="I46" s="142" t="n">
        <v>1061</v>
      </c>
      <c r="J46" s="117" t="n">
        <v>32</v>
      </c>
      <c r="K46" s="118" t="n">
        <v>3.01602262016965</v>
      </c>
    </row>
    <row r="47" customFormat="false" ht="14.1" hidden="false" customHeight="true" outlineLevel="0" collapsed="false">
      <c r="A47" s="308" t="n">
        <v>61</v>
      </c>
      <c r="B47" s="309" t="s">
        <v>263</v>
      </c>
      <c r="C47" s="310"/>
      <c r="D47" s="115" t="n">
        <v>2.01573689328972</v>
      </c>
      <c r="E47" s="117" t="n">
        <v>912</v>
      </c>
      <c r="F47" s="116" t="n">
        <v>952</v>
      </c>
      <c r="G47" s="116" t="n">
        <v>949</v>
      </c>
      <c r="H47" s="116" t="n">
        <v>949</v>
      </c>
      <c r="I47" s="142" t="n">
        <v>933</v>
      </c>
      <c r="J47" s="117" t="n">
        <v>-21</v>
      </c>
      <c r="K47" s="118" t="n">
        <v>-2.2508038585209</v>
      </c>
    </row>
    <row r="48" customFormat="false" ht="14.1" hidden="false" customHeight="true" outlineLevel="0" collapsed="false">
      <c r="A48" s="308" t="n">
        <v>62</v>
      </c>
      <c r="B48" s="309" t="s">
        <v>264</v>
      </c>
      <c r="C48" s="310"/>
      <c r="D48" s="115" t="n">
        <v>7.18327292016621</v>
      </c>
      <c r="E48" s="117" t="n">
        <v>3250</v>
      </c>
      <c r="F48" s="116" t="n">
        <v>3299</v>
      </c>
      <c r="G48" s="116" t="n">
        <v>3222</v>
      </c>
      <c r="H48" s="116" t="n">
        <v>3250</v>
      </c>
      <c r="I48" s="142" t="n">
        <v>3287</v>
      </c>
      <c r="J48" s="117" t="n">
        <v>-37</v>
      </c>
      <c r="K48" s="118" t="n">
        <v>-1.12564648615759</v>
      </c>
    </row>
    <row r="49" customFormat="false" ht="14.1" hidden="false" customHeight="true" outlineLevel="0" collapsed="false">
      <c r="A49" s="308" t="n">
        <v>63</v>
      </c>
      <c r="B49" s="309" t="s">
        <v>265</v>
      </c>
      <c r="C49" s="310"/>
      <c r="D49" s="115" t="n">
        <v>1.37255768720714</v>
      </c>
      <c r="E49" s="117" t="n">
        <v>621</v>
      </c>
      <c r="F49" s="116" t="n">
        <v>607</v>
      </c>
      <c r="G49" s="116" t="n">
        <v>607</v>
      </c>
      <c r="H49" s="116" t="n">
        <v>600</v>
      </c>
      <c r="I49" s="142" t="n">
        <v>593</v>
      </c>
      <c r="J49" s="117" t="n">
        <v>28</v>
      </c>
      <c r="K49" s="118" t="n">
        <v>4.72175379426644</v>
      </c>
    </row>
    <row r="50" customFormat="false" ht="14.1" hidden="false" customHeight="true" outlineLevel="0" collapsed="false">
      <c r="A50" s="308" t="s">
        <v>266</v>
      </c>
      <c r="B50" s="309" t="s">
        <v>267</v>
      </c>
      <c r="C50" s="310"/>
      <c r="D50" s="115" t="n">
        <v>0.16797807444081</v>
      </c>
      <c r="E50" s="117" t="n">
        <v>76</v>
      </c>
      <c r="F50" s="116" t="n">
        <v>73</v>
      </c>
      <c r="G50" s="116" t="n">
        <v>71</v>
      </c>
      <c r="H50" s="116" t="n">
        <v>69</v>
      </c>
      <c r="I50" s="142" t="n">
        <v>66</v>
      </c>
      <c r="J50" s="117" t="n">
        <v>10</v>
      </c>
      <c r="K50" s="118" t="n">
        <v>15.1515151515152</v>
      </c>
    </row>
    <row r="51" customFormat="false" ht="14.1" hidden="false" customHeight="true" outlineLevel="0" collapsed="false">
      <c r="A51" s="308" t="s">
        <v>268</v>
      </c>
      <c r="B51" s="309" t="s">
        <v>269</v>
      </c>
      <c r="C51" s="310"/>
      <c r="D51" s="115" t="n">
        <v>0.89072584210061</v>
      </c>
      <c r="E51" s="117" t="n">
        <v>403</v>
      </c>
      <c r="F51" s="116" t="n">
        <v>392</v>
      </c>
      <c r="G51" s="116" t="n">
        <v>396</v>
      </c>
      <c r="H51" s="116" t="n">
        <v>389</v>
      </c>
      <c r="I51" s="142" t="n">
        <v>385</v>
      </c>
      <c r="J51" s="117" t="n">
        <v>18</v>
      </c>
      <c r="K51" s="118" t="n">
        <v>4.67532467532468</v>
      </c>
    </row>
    <row r="52" customFormat="false" ht="14.1" hidden="false" customHeight="true" outlineLevel="0" collapsed="false">
      <c r="A52" s="308" t="n">
        <v>71</v>
      </c>
      <c r="B52" s="309" t="s">
        <v>270</v>
      </c>
      <c r="C52" s="310"/>
      <c r="D52" s="115" t="n">
        <v>10.383697285828</v>
      </c>
      <c r="E52" s="117" t="n">
        <v>4698</v>
      </c>
      <c r="F52" s="116" t="n">
        <v>4735</v>
      </c>
      <c r="G52" s="116" t="n">
        <v>4633</v>
      </c>
      <c r="H52" s="116" t="n">
        <v>4678</v>
      </c>
      <c r="I52" s="142" t="n">
        <v>4684</v>
      </c>
      <c r="J52" s="117" t="n">
        <v>14</v>
      </c>
      <c r="K52" s="118" t="n">
        <v>0.298889837745517</v>
      </c>
    </row>
    <row r="53" customFormat="false" ht="14.1" hidden="false" customHeight="true" outlineLevel="0" collapsed="false">
      <c r="A53" s="308" t="s">
        <v>271</v>
      </c>
      <c r="B53" s="309" t="s">
        <v>272</v>
      </c>
      <c r="C53" s="310"/>
      <c r="D53" s="115" t="n">
        <v>3.12085580408452</v>
      </c>
      <c r="E53" s="117" t="n">
        <v>1412</v>
      </c>
      <c r="F53" s="116" t="n">
        <v>1447</v>
      </c>
      <c r="G53" s="116" t="n">
        <v>1415</v>
      </c>
      <c r="H53" s="116" t="n">
        <v>1418</v>
      </c>
      <c r="I53" s="142" t="n">
        <v>1425</v>
      </c>
      <c r="J53" s="117" t="n">
        <v>-13</v>
      </c>
      <c r="K53" s="118" t="n">
        <v>-0.912280701754386</v>
      </c>
    </row>
    <row r="54" customFormat="false" ht="14.1" hidden="false" customHeight="true" outlineLevel="0" collapsed="false">
      <c r="A54" s="308" t="s">
        <v>273</v>
      </c>
      <c r="B54" s="309" t="s">
        <v>274</v>
      </c>
      <c r="C54" s="310"/>
      <c r="D54" s="115" t="n">
        <v>6.19529661391566</v>
      </c>
      <c r="E54" s="117" t="n">
        <v>2803</v>
      </c>
      <c r="F54" s="116" t="n">
        <v>2790</v>
      </c>
      <c r="G54" s="116" t="n">
        <v>2721</v>
      </c>
      <c r="H54" s="116" t="n">
        <v>2765</v>
      </c>
      <c r="I54" s="142" t="n">
        <v>2770</v>
      </c>
      <c r="J54" s="117" t="n">
        <v>33</v>
      </c>
      <c r="K54" s="118" t="n">
        <v>1.1913357400722</v>
      </c>
    </row>
    <row r="55" customFormat="false" ht="14.1" hidden="false" customHeight="true" outlineLevel="0" collapsed="false">
      <c r="A55" s="308" t="n">
        <v>72</v>
      </c>
      <c r="B55" s="309" t="s">
        <v>275</v>
      </c>
      <c r="C55" s="310"/>
      <c r="D55" s="115" t="n">
        <v>2.47988683582353</v>
      </c>
      <c r="E55" s="117" t="n">
        <v>1122</v>
      </c>
      <c r="F55" s="116" t="n">
        <v>1130</v>
      </c>
      <c r="G55" s="116" t="n">
        <v>1121</v>
      </c>
      <c r="H55" s="116" t="n">
        <v>1118</v>
      </c>
      <c r="I55" s="142" t="n">
        <v>1121</v>
      </c>
      <c r="J55" s="117" t="n">
        <v>1</v>
      </c>
      <c r="K55" s="118" t="n">
        <v>0.0892060660124889</v>
      </c>
    </row>
    <row r="56" customFormat="false" ht="14.1" hidden="false" customHeight="true" outlineLevel="0" collapsed="false">
      <c r="A56" s="308" t="s">
        <v>276</v>
      </c>
      <c r="B56" s="309" t="s">
        <v>277</v>
      </c>
      <c r="C56" s="310"/>
      <c r="D56" s="115" t="n">
        <v>1.36592697374237</v>
      </c>
      <c r="E56" s="117" t="n">
        <v>618</v>
      </c>
      <c r="F56" s="116" t="n">
        <v>622</v>
      </c>
      <c r="G56" s="116" t="n">
        <v>616</v>
      </c>
      <c r="H56" s="116" t="n">
        <v>617</v>
      </c>
      <c r="I56" s="142" t="n">
        <v>631</v>
      </c>
      <c r="J56" s="117" t="n">
        <v>-13</v>
      </c>
      <c r="K56" s="118" t="n">
        <v>-2.06022187004754</v>
      </c>
    </row>
    <row r="57" customFormat="false" ht="14.1" hidden="false" customHeight="true" outlineLevel="0" collapsed="false">
      <c r="A57" s="308" t="s">
        <v>278</v>
      </c>
      <c r="B57" s="309" t="s">
        <v>279</v>
      </c>
      <c r="C57" s="310"/>
      <c r="D57" s="115" t="n">
        <v>0.696224913800725</v>
      </c>
      <c r="E57" s="117" t="n">
        <v>315</v>
      </c>
      <c r="F57" s="116" t="n">
        <v>320</v>
      </c>
      <c r="G57" s="116" t="n">
        <v>327</v>
      </c>
      <c r="H57" s="116" t="n">
        <v>324</v>
      </c>
      <c r="I57" s="142" t="n">
        <v>318</v>
      </c>
      <c r="J57" s="117" t="n">
        <v>-3</v>
      </c>
      <c r="K57" s="118" t="n">
        <v>-0.943396226415094</v>
      </c>
    </row>
    <row r="58" customFormat="false" ht="14.1" hidden="false" customHeight="true" outlineLevel="0" collapsed="false">
      <c r="A58" s="308" t="n">
        <v>73</v>
      </c>
      <c r="B58" s="309" t="s">
        <v>280</v>
      </c>
      <c r="C58" s="310"/>
      <c r="D58" s="115" t="n">
        <v>3.01697462646981</v>
      </c>
      <c r="E58" s="117" t="n">
        <v>1365</v>
      </c>
      <c r="F58" s="116" t="n">
        <v>1375</v>
      </c>
      <c r="G58" s="116" t="n">
        <v>1345</v>
      </c>
      <c r="H58" s="116" t="n">
        <v>1345</v>
      </c>
      <c r="I58" s="142" t="n">
        <v>1347</v>
      </c>
      <c r="J58" s="117" t="n">
        <v>18</v>
      </c>
      <c r="K58" s="118" t="n">
        <v>1.33630289532294</v>
      </c>
    </row>
    <row r="59" customFormat="false" ht="14.1" hidden="false" customHeight="true" outlineLevel="0" collapsed="false">
      <c r="A59" s="308" t="s">
        <v>281</v>
      </c>
      <c r="B59" s="309" t="s">
        <v>282</v>
      </c>
      <c r="C59" s="310"/>
      <c r="D59" s="115" t="n">
        <v>2.44894350632128</v>
      </c>
      <c r="E59" s="117" t="n">
        <v>1108</v>
      </c>
      <c r="F59" s="116" t="n">
        <v>1112</v>
      </c>
      <c r="G59" s="116" t="n">
        <v>1097</v>
      </c>
      <c r="H59" s="116" t="n">
        <v>1090</v>
      </c>
      <c r="I59" s="142" t="n">
        <v>1082</v>
      </c>
      <c r="J59" s="117" t="n">
        <v>26</v>
      </c>
      <c r="K59" s="118" t="n">
        <v>2.40295748613678</v>
      </c>
    </row>
    <row r="60" customFormat="false" ht="14.1" hidden="false" customHeight="true" outlineLevel="0" collapsed="false">
      <c r="A60" s="308" t="n">
        <v>81</v>
      </c>
      <c r="B60" s="309" t="s">
        <v>283</v>
      </c>
      <c r="C60" s="310"/>
      <c r="D60" s="115" t="n">
        <v>12.3596498983291</v>
      </c>
      <c r="E60" s="117" t="n">
        <v>5592</v>
      </c>
      <c r="F60" s="116" t="n">
        <v>5601</v>
      </c>
      <c r="G60" s="116" t="n">
        <v>5478</v>
      </c>
      <c r="H60" s="116" t="n">
        <v>5486</v>
      </c>
      <c r="I60" s="142" t="n">
        <v>5454</v>
      </c>
      <c r="J60" s="117" t="n">
        <v>138</v>
      </c>
      <c r="K60" s="118" t="n">
        <v>2.53025302530253</v>
      </c>
    </row>
    <row r="61" customFormat="false" ht="14.1" hidden="false" customHeight="true" outlineLevel="0" collapsed="false">
      <c r="A61" s="308" t="s">
        <v>284</v>
      </c>
      <c r="B61" s="309" t="s">
        <v>285</v>
      </c>
      <c r="C61" s="310"/>
      <c r="D61" s="115" t="n">
        <v>3.13190699319247</v>
      </c>
      <c r="E61" s="117" t="n">
        <v>1417</v>
      </c>
      <c r="F61" s="116" t="n">
        <v>1431</v>
      </c>
      <c r="G61" s="116" t="n">
        <v>1379</v>
      </c>
      <c r="H61" s="116" t="n">
        <v>1378</v>
      </c>
      <c r="I61" s="142" t="n">
        <v>1385</v>
      </c>
      <c r="J61" s="117" t="n">
        <v>32</v>
      </c>
      <c r="K61" s="118" t="n">
        <v>2.31046931407942</v>
      </c>
    </row>
    <row r="62" customFormat="false" ht="14.1" hidden="false" customHeight="true" outlineLevel="0" collapsed="false">
      <c r="A62" s="308" t="s">
        <v>286</v>
      </c>
      <c r="B62" s="309" t="s">
        <v>287</v>
      </c>
      <c r="C62" s="310"/>
      <c r="D62" s="115" t="n">
        <v>5.77093095217045</v>
      </c>
      <c r="E62" s="117" t="n">
        <v>2611</v>
      </c>
      <c r="F62" s="116" t="n">
        <v>2608</v>
      </c>
      <c r="G62" s="116" t="n">
        <v>2549</v>
      </c>
      <c r="H62" s="116" t="n">
        <v>2571</v>
      </c>
      <c r="I62" s="142" t="n">
        <v>2558</v>
      </c>
      <c r="J62" s="117" t="n">
        <v>53</v>
      </c>
      <c r="K62" s="118" t="n">
        <v>2.07193119624707</v>
      </c>
    </row>
    <row r="63" customFormat="false" ht="14.1" hidden="false" customHeight="true" outlineLevel="0" collapsed="false">
      <c r="A63" s="308"/>
      <c r="B63" s="309" t="s">
        <v>288</v>
      </c>
      <c r="C63" s="310"/>
      <c r="D63" s="115" t="n">
        <v>5.35098576606843</v>
      </c>
      <c r="E63" s="117" t="n">
        <v>2421</v>
      </c>
      <c r="F63" s="116" t="n">
        <v>2422</v>
      </c>
      <c r="G63" s="116" t="n">
        <v>2374</v>
      </c>
      <c r="H63" s="116" t="n">
        <v>2393</v>
      </c>
      <c r="I63" s="142" t="n">
        <v>2378</v>
      </c>
      <c r="J63" s="117" t="n">
        <v>43</v>
      </c>
      <c r="K63" s="118" t="n">
        <v>1.80824222035324</v>
      </c>
    </row>
    <row r="64" customFormat="false" ht="14.1" hidden="false" customHeight="true" outlineLevel="0" collapsed="false">
      <c r="A64" s="308" t="s">
        <v>289</v>
      </c>
      <c r="B64" s="309" t="s">
        <v>290</v>
      </c>
      <c r="C64" s="310"/>
      <c r="D64" s="115" t="n">
        <v>1.49854124303775</v>
      </c>
      <c r="E64" s="117" t="n">
        <v>678</v>
      </c>
      <c r="F64" s="116" t="n">
        <v>685</v>
      </c>
      <c r="G64" s="116" t="n">
        <v>686</v>
      </c>
      <c r="H64" s="116" t="n">
        <v>676</v>
      </c>
      <c r="I64" s="142" t="n">
        <v>663</v>
      </c>
      <c r="J64" s="117" t="n">
        <v>15</v>
      </c>
      <c r="K64" s="118" t="n">
        <v>2.26244343891403</v>
      </c>
    </row>
    <row r="65" customFormat="false" ht="14.1" hidden="false" customHeight="true" outlineLevel="0" collapsed="false">
      <c r="A65" s="308" t="s">
        <v>291</v>
      </c>
      <c r="B65" s="309" t="s">
        <v>292</v>
      </c>
      <c r="C65" s="310"/>
      <c r="D65" s="115" t="n">
        <v>0.990186544072142</v>
      </c>
      <c r="E65" s="117" t="n">
        <v>448</v>
      </c>
      <c r="F65" s="116" t="n">
        <v>438</v>
      </c>
      <c r="G65" s="116" t="n">
        <v>431</v>
      </c>
      <c r="H65" s="116" t="n">
        <v>428</v>
      </c>
      <c r="I65" s="142" t="n">
        <v>413</v>
      </c>
      <c r="J65" s="117" t="n">
        <v>35</v>
      </c>
      <c r="K65" s="118" t="n">
        <v>8.47457627118644</v>
      </c>
    </row>
    <row r="66" customFormat="false" ht="14.1" hidden="false" customHeight="true" outlineLevel="0" collapsed="false">
      <c r="A66" s="308" t="n">
        <v>82</v>
      </c>
      <c r="B66" s="309" t="s">
        <v>293</v>
      </c>
      <c r="C66" s="310"/>
      <c r="D66" s="115" t="n">
        <v>4.17292900716117</v>
      </c>
      <c r="E66" s="117" t="n">
        <v>1888</v>
      </c>
      <c r="F66" s="116" t="n">
        <v>1828</v>
      </c>
      <c r="G66" s="116" t="n">
        <v>1765</v>
      </c>
      <c r="H66" s="116" t="n">
        <v>1739</v>
      </c>
      <c r="I66" s="142" t="n">
        <v>1744</v>
      </c>
      <c r="J66" s="117" t="n">
        <v>144</v>
      </c>
      <c r="K66" s="118" t="n">
        <v>8.25688073394495</v>
      </c>
    </row>
    <row r="67" customFormat="false" ht="14.1" hidden="false" customHeight="true" outlineLevel="0" collapsed="false">
      <c r="A67" s="308" t="s">
        <v>294</v>
      </c>
      <c r="B67" s="309" t="s">
        <v>295</v>
      </c>
      <c r="C67" s="310"/>
      <c r="D67" s="115" t="n">
        <v>3.03023605339935</v>
      </c>
      <c r="E67" s="117" t="n">
        <v>1371</v>
      </c>
      <c r="F67" s="116" t="n">
        <v>1301</v>
      </c>
      <c r="G67" s="116" t="n">
        <v>1258</v>
      </c>
      <c r="H67" s="116" t="n">
        <v>1236</v>
      </c>
      <c r="I67" s="142" t="n">
        <v>1235</v>
      </c>
      <c r="J67" s="117" t="n">
        <v>136</v>
      </c>
      <c r="K67" s="118" t="n">
        <v>11.0121457489879</v>
      </c>
    </row>
    <row r="68" customFormat="false" ht="14.1" hidden="false" customHeight="true" outlineLevel="0" collapsed="false">
      <c r="A68" s="308" t="s">
        <v>296</v>
      </c>
      <c r="B68" s="309" t="s">
        <v>297</v>
      </c>
      <c r="C68" s="310"/>
      <c r="D68" s="115" t="n">
        <v>0.55476969321899</v>
      </c>
      <c r="E68" s="117" t="n">
        <v>251</v>
      </c>
      <c r="F68" s="116" t="n">
        <v>259</v>
      </c>
      <c r="G68" s="116" t="n">
        <v>248</v>
      </c>
      <c r="H68" s="116" t="n">
        <v>251</v>
      </c>
      <c r="I68" s="142" t="n">
        <v>261</v>
      </c>
      <c r="J68" s="117" t="n">
        <v>-10</v>
      </c>
      <c r="K68" s="118" t="n">
        <v>-3.83141762452107</v>
      </c>
    </row>
    <row r="69" customFormat="false" ht="14.1" hidden="false" customHeight="true" outlineLevel="0" collapsed="false">
      <c r="A69" s="308" t="n">
        <v>83</v>
      </c>
      <c r="B69" s="309" t="s">
        <v>298</v>
      </c>
      <c r="C69" s="310"/>
      <c r="D69" s="115" t="n">
        <v>7.72699142427725</v>
      </c>
      <c r="E69" s="117" t="n">
        <v>3496</v>
      </c>
      <c r="F69" s="116" t="n">
        <v>3450</v>
      </c>
      <c r="G69" s="116" t="n">
        <v>3380</v>
      </c>
      <c r="H69" s="116" t="n">
        <v>3256</v>
      </c>
      <c r="I69" s="142" t="n">
        <v>3182</v>
      </c>
      <c r="J69" s="117" t="n">
        <v>314</v>
      </c>
      <c r="K69" s="118" t="n">
        <v>9.86800754242615</v>
      </c>
    </row>
    <row r="70" customFormat="false" ht="14.1" hidden="false" customHeight="true" outlineLevel="0" collapsed="false">
      <c r="A70" s="308" t="s">
        <v>299</v>
      </c>
      <c r="B70" s="309" t="s">
        <v>300</v>
      </c>
      <c r="C70" s="310"/>
      <c r="D70" s="115" t="n">
        <v>5.71125453098753</v>
      </c>
      <c r="E70" s="117" t="n">
        <v>2584</v>
      </c>
      <c r="F70" s="116" t="n">
        <v>2544</v>
      </c>
      <c r="G70" s="116" t="n">
        <v>2512</v>
      </c>
      <c r="H70" s="116" t="n">
        <v>2497</v>
      </c>
      <c r="I70" s="142" t="n">
        <v>2493</v>
      </c>
      <c r="J70" s="117" t="n">
        <v>91</v>
      </c>
      <c r="K70" s="118" t="n">
        <v>3.65022061772964</v>
      </c>
    </row>
    <row r="71" customFormat="false" ht="14.1" hidden="false" customHeight="true" outlineLevel="0" collapsed="false">
      <c r="A71" s="308"/>
      <c r="B71" s="309" t="s">
        <v>301</v>
      </c>
      <c r="C71" s="310"/>
      <c r="D71" s="115" t="n">
        <v>3.13190699319247</v>
      </c>
      <c r="E71" s="117" t="n">
        <v>1417</v>
      </c>
      <c r="F71" s="116" t="n">
        <v>1383</v>
      </c>
      <c r="G71" s="116" t="n">
        <v>1353</v>
      </c>
      <c r="H71" s="116" t="n">
        <v>1345</v>
      </c>
      <c r="I71" s="142" t="n">
        <v>1331</v>
      </c>
      <c r="J71" s="117" t="n">
        <v>86</v>
      </c>
      <c r="K71" s="118" t="n">
        <v>6.46130728775357</v>
      </c>
    </row>
    <row r="72" customFormat="false" ht="14.1" hidden="false" customHeight="true" outlineLevel="0" collapsed="false">
      <c r="A72" s="308" t="n">
        <v>84</v>
      </c>
      <c r="B72" s="309" t="s">
        <v>302</v>
      </c>
      <c r="C72" s="310"/>
      <c r="D72" s="115" t="n">
        <v>1.36592697374237</v>
      </c>
      <c r="E72" s="117" t="n">
        <v>618</v>
      </c>
      <c r="F72" s="116" t="n">
        <v>585</v>
      </c>
      <c r="G72" s="116" t="n">
        <v>562</v>
      </c>
      <c r="H72" s="116" t="n">
        <v>582</v>
      </c>
      <c r="I72" s="142" t="n">
        <v>598</v>
      </c>
      <c r="J72" s="117" t="n">
        <v>20</v>
      </c>
      <c r="K72" s="118" t="n">
        <v>3.34448160535117</v>
      </c>
    </row>
    <row r="73" customFormat="false" ht="14.1" hidden="false" customHeight="true" outlineLevel="0" collapsed="false">
      <c r="A73" s="308" t="s">
        <v>303</v>
      </c>
      <c r="B73" s="309" t="s">
        <v>304</v>
      </c>
      <c r="C73" s="310"/>
      <c r="D73" s="115" t="n">
        <v>0.738219432410928</v>
      </c>
      <c r="E73" s="117" t="n">
        <v>334</v>
      </c>
      <c r="F73" s="116" t="n">
        <v>314</v>
      </c>
      <c r="G73" s="116" t="n">
        <v>309</v>
      </c>
      <c r="H73" s="116" t="n">
        <v>313</v>
      </c>
      <c r="I73" s="142" t="n">
        <v>326</v>
      </c>
      <c r="J73" s="117" t="n">
        <v>8</v>
      </c>
      <c r="K73" s="118" t="n">
        <v>2.45398773006135</v>
      </c>
    </row>
    <row r="74" customFormat="false" ht="14.1" hidden="false" customHeight="true" outlineLevel="0" collapsed="false">
      <c r="A74" s="308" t="s">
        <v>305</v>
      </c>
      <c r="B74" s="309" t="s">
        <v>306</v>
      </c>
      <c r="C74" s="310"/>
      <c r="D74" s="115" t="n">
        <v>0.274069489877111</v>
      </c>
      <c r="E74" s="117" t="n">
        <v>124</v>
      </c>
      <c r="F74" s="116" t="n">
        <v>115</v>
      </c>
      <c r="G74" s="116" t="n">
        <v>104</v>
      </c>
      <c r="H74" s="116" t="n">
        <v>105</v>
      </c>
      <c r="I74" s="142" t="n">
        <v>110</v>
      </c>
      <c r="J74" s="117" t="n">
        <v>14</v>
      </c>
      <c r="K74" s="118" t="n">
        <v>12.7272727272727</v>
      </c>
    </row>
    <row r="75" customFormat="false" ht="14.1" hidden="false" customHeight="true" outlineLevel="0" collapsed="false">
      <c r="A75" s="308" t="s">
        <v>307</v>
      </c>
      <c r="B75" s="309" t="s">
        <v>308</v>
      </c>
      <c r="C75" s="310"/>
      <c r="D75" s="115" t="n">
        <v>0.022102378215896</v>
      </c>
      <c r="E75" s="117" t="n">
        <v>10</v>
      </c>
      <c r="F75" s="116" t="n">
        <v>10</v>
      </c>
      <c r="G75" s="116" t="n">
        <v>11</v>
      </c>
      <c r="H75" s="116" t="n">
        <v>12</v>
      </c>
      <c r="I75" s="142" t="n">
        <v>12</v>
      </c>
      <c r="J75" s="117" t="n">
        <v>-2</v>
      </c>
      <c r="K75" s="118" t="n">
        <v>-16.6666666666667</v>
      </c>
    </row>
    <row r="76" customFormat="false" ht="14.1" hidden="false" customHeight="true" outlineLevel="0" collapsed="false">
      <c r="A76" s="308" t="n">
        <v>91</v>
      </c>
      <c r="B76" s="309" t="s">
        <v>309</v>
      </c>
      <c r="C76" s="310"/>
      <c r="D76" s="115" t="n">
        <v>0.205552117407833</v>
      </c>
      <c r="E76" s="117" t="n">
        <v>93</v>
      </c>
      <c r="F76" s="116" t="n">
        <v>96</v>
      </c>
      <c r="G76" s="116" t="n">
        <v>93</v>
      </c>
      <c r="H76" s="116" t="n">
        <v>91</v>
      </c>
      <c r="I76" s="142" t="n">
        <v>91</v>
      </c>
      <c r="J76" s="117" t="n">
        <v>2</v>
      </c>
      <c r="K76" s="118" t="n">
        <v>2.1978021978022</v>
      </c>
    </row>
    <row r="77" customFormat="false" ht="14.1" hidden="false" customHeight="true" outlineLevel="0" collapsed="false">
      <c r="A77" s="308" t="n">
        <v>92</v>
      </c>
      <c r="B77" s="309" t="s">
        <v>310</v>
      </c>
      <c r="C77" s="310"/>
      <c r="D77" s="115" t="n">
        <v>0.654230395190522</v>
      </c>
      <c r="E77" s="117" t="n">
        <v>296</v>
      </c>
      <c r="F77" s="116" t="n">
        <v>305</v>
      </c>
      <c r="G77" s="116" t="n">
        <v>307</v>
      </c>
      <c r="H77" s="116" t="n">
        <v>294</v>
      </c>
      <c r="I77" s="142" t="n">
        <v>296</v>
      </c>
      <c r="J77" s="117" t="n">
        <v>0</v>
      </c>
      <c r="K77" s="118" t="n">
        <v>0</v>
      </c>
    </row>
    <row r="78" customFormat="false" ht="14.1" hidden="false" customHeight="true" outlineLevel="0" collapsed="false">
      <c r="A78" s="308" t="n">
        <v>93</v>
      </c>
      <c r="B78" s="309" t="s">
        <v>311</v>
      </c>
      <c r="C78" s="310"/>
      <c r="D78" s="115" t="n">
        <v>0.0950402263283529</v>
      </c>
      <c r="E78" s="117" t="n">
        <v>43</v>
      </c>
      <c r="F78" s="116" t="n">
        <v>42</v>
      </c>
      <c r="G78" s="116" t="n">
        <v>41</v>
      </c>
      <c r="H78" s="116" t="n">
        <v>47</v>
      </c>
      <c r="I78" s="142" t="n">
        <v>49</v>
      </c>
      <c r="J78" s="117" t="n">
        <v>-6</v>
      </c>
      <c r="K78" s="118" t="n">
        <v>-12.2448979591837</v>
      </c>
    </row>
    <row r="79" customFormat="false" ht="14.1" hidden="false" customHeight="true" outlineLevel="0" collapsed="false">
      <c r="A79" s="308" t="n">
        <v>94</v>
      </c>
      <c r="B79" s="309" t="s">
        <v>312</v>
      </c>
      <c r="C79" s="310"/>
      <c r="D79" s="115" t="n">
        <v>0.11272212890107</v>
      </c>
      <c r="E79" s="117" t="n">
        <v>51</v>
      </c>
      <c r="F79" s="116" t="n">
        <v>57</v>
      </c>
      <c r="G79" s="116" t="n">
        <v>44</v>
      </c>
      <c r="H79" s="116" t="n">
        <v>44</v>
      </c>
      <c r="I79" s="142" t="n">
        <v>47</v>
      </c>
      <c r="J79" s="117" t="n">
        <v>4</v>
      </c>
      <c r="K79" s="118" t="n">
        <v>8.51063829787234</v>
      </c>
    </row>
    <row r="80" customFormat="false" ht="14.1" hidden="false" customHeight="true" outlineLevel="0" collapsed="false">
      <c r="A80" s="308" t="s">
        <v>313</v>
      </c>
      <c r="B80" s="309" t="s">
        <v>314</v>
      </c>
      <c r="C80" s="310"/>
      <c r="D80" s="115" t="s">
        <v>113</v>
      </c>
      <c r="E80" s="117" t="s">
        <v>113</v>
      </c>
      <c r="F80" s="116" t="s">
        <v>113</v>
      </c>
      <c r="G80" s="116" t="s">
        <v>113</v>
      </c>
      <c r="H80" s="116" t="s">
        <v>113</v>
      </c>
      <c r="I80" s="142" t="s">
        <v>113</v>
      </c>
      <c r="J80" s="117" t="s">
        <v>113</v>
      </c>
      <c r="K80" s="118" t="s">
        <v>113</v>
      </c>
    </row>
    <row r="81" customFormat="false" ht="14.1" hidden="false" customHeight="true" outlineLevel="0" collapsed="false">
      <c r="A81" s="312" t="s">
        <v>315</v>
      </c>
      <c r="B81" s="313" t="s">
        <v>218</v>
      </c>
      <c r="C81" s="314"/>
      <c r="D81" s="127" t="n">
        <v>2.1461409247635</v>
      </c>
      <c r="E81" s="145" t="n">
        <v>971</v>
      </c>
      <c r="F81" s="146" t="n">
        <v>975</v>
      </c>
      <c r="G81" s="146" t="n">
        <v>942</v>
      </c>
      <c r="H81" s="146" t="n">
        <v>942</v>
      </c>
      <c r="I81" s="147" t="n">
        <v>940</v>
      </c>
      <c r="J81" s="145" t="n">
        <v>31</v>
      </c>
      <c r="K81" s="148" t="n">
        <v>3.29787234042553</v>
      </c>
    </row>
    <row r="82" s="153" customFormat="true" ht="11.25" hidden="false" customHeight="true" outlineLevel="0" collapsed="false">
      <c r="B82" s="149"/>
      <c r="C82" s="149"/>
      <c r="D82" s="150"/>
      <c r="E82" s="150"/>
      <c r="F82" s="150"/>
      <c r="G82" s="151"/>
      <c r="H82" s="150"/>
      <c r="I82" s="150"/>
      <c r="J82" s="223"/>
      <c r="K82" s="268" t="s">
        <v>45</v>
      </c>
    </row>
    <row r="83" s="153" customFormat="true" ht="12.75" hidden="false" customHeight="true" outlineLevel="0" collapsed="false">
      <c r="A83" s="295" t="s">
        <v>115</v>
      </c>
    </row>
    <row r="84" customFormat="false" ht="19.5" hidden="false" customHeight="true" outlineLevel="0" collapsed="false">
      <c r="A84" s="276" t="s">
        <v>316</v>
      </c>
    </row>
    <row r="85" s="153" customFormat="true" ht="18" hidden="false" customHeight="true" outlineLevel="0" collapsed="false">
      <c r="A85" s="315" t="s">
        <v>317</v>
      </c>
      <c r="B85" s="315"/>
      <c r="C85" s="315"/>
      <c r="D85" s="315"/>
      <c r="E85" s="315"/>
      <c r="F85" s="315"/>
      <c r="G85" s="315"/>
      <c r="H85" s="315"/>
      <c r="I85" s="315"/>
      <c r="J85" s="315"/>
      <c r="K85" s="315"/>
    </row>
    <row r="86" customFormat="false" ht="22.5" hidden="false" customHeight="true" outlineLevel="0" collapsed="false"/>
    <row r="87" customFormat="false" ht="18" hidden="false" customHeight="true" outlineLevel="0" collapsed="false"/>
    <row r="88" customFormat="false" ht="18" hidden="false" customHeight="true" outlineLevel="0" collapsed="false"/>
    <row r="89" customFormat="false" ht="18" hidden="false" customHeight="true" outlineLevel="0" collapsed="false"/>
    <row r="90" customFormat="false" ht="18" hidden="false" customHeight="true" outlineLevel="0" collapsed="false"/>
    <row r="91" customFormat="false" ht="18" hidden="false" customHeight="true" outlineLevel="0" collapsed="false"/>
    <row r="92" customFormat="false" ht="18" hidden="false" customHeight="true" outlineLevel="0" collapsed="false"/>
    <row r="93" customFormat="false" ht="18" hidden="false" customHeight="true" outlineLevel="0" collapsed="false"/>
    <row r="94" customFormat="false" ht="18" hidden="false" customHeight="true" outlineLevel="0" collapsed="false"/>
    <row r="95" customFormat="false" ht="18" hidden="false" customHeight="true" outlineLevel="0" collapsed="false"/>
    <row r="96" customFormat="false" ht="18" hidden="false" customHeight="true" outlineLevel="0" collapsed="false"/>
    <row r="97" customFormat="false" ht="18" hidden="false" customHeight="true" outlineLevel="0" collapsed="false"/>
    <row r="98" customFormat="false" ht="18" hidden="false" customHeight="true" outlineLevel="0" collapsed="false"/>
    <row r="99" customFormat="false" ht="18" hidden="false" customHeight="true" outlineLevel="0" collapsed="false"/>
    <row r="100" customFormat="false" ht="18" hidden="false" customHeight="true" outlineLevel="0" collapsed="false"/>
    <row r="101" customFormat="false" ht="18" hidden="false" customHeight="true" outlineLevel="0" collapsed="false"/>
    <row r="102" customFormat="false" ht="18" hidden="false" customHeight="true" outlineLevel="0" collapsed="false"/>
    <row r="103" customFormat="false" ht="18" hidden="false" customHeight="true" outlineLevel="0" collapsed="false"/>
    <row r="104" customFormat="false" ht="18" hidden="false" customHeight="true" outlineLevel="0" collapsed="false"/>
    <row r="105" customFormat="false" ht="18" hidden="false" customHeight="true" outlineLevel="0" collapsed="false"/>
    <row r="106" customFormat="false" ht="18" hidden="false" customHeight="true" outlineLevel="0" collapsed="false"/>
    <row r="107" customFormat="false" ht="18" hidden="false" customHeight="true" outlineLevel="0" collapsed="false"/>
    <row r="108" customFormat="false" ht="18" hidden="false" customHeight="true" outlineLevel="0" collapsed="false"/>
    <row r="109" customFormat="false" ht="18" hidden="false" customHeight="true" outlineLevel="0" collapsed="false"/>
    <row r="110" customFormat="false" ht="18" hidden="false" customHeight="true" outlineLevel="0" collapsed="false"/>
    <row r="111" customFormat="false" ht="18" hidden="false" customHeight="true" outlineLevel="0" collapsed="false"/>
    <row r="112" customFormat="false" ht="18" hidden="false" customHeight="true" outlineLevel="0" collapsed="false"/>
    <row r="113" customFormat="false" ht="18" hidden="false" customHeight="true" outlineLevel="0" collapsed="false"/>
    <row r="114" customFormat="false" ht="18" hidden="false" customHeight="true" outlineLevel="0" collapsed="false"/>
  </sheetData>
  <mergeCells count="13">
    <mergeCell ref="A3:K3"/>
    <mergeCell ref="A4:K4"/>
    <mergeCell ref="A5:E5"/>
    <mergeCell ref="A7:C10"/>
    <mergeCell ref="D7:D10"/>
    <mergeCell ref="E7:I7"/>
    <mergeCell ref="J7:K8"/>
    <mergeCell ref="E8:E9"/>
    <mergeCell ref="F8:F9"/>
    <mergeCell ref="G8:G9"/>
    <mergeCell ref="H8:H9"/>
    <mergeCell ref="I8:I9"/>
    <mergeCell ref="A85:K85"/>
  </mergeCells>
  <printOptions headings="false" gridLines="false" gridLinesSet="true" horizontalCentered="true" verticalCentered="false"/>
  <pageMargins left="0.708333333333333" right="0.39375" top="0.39375" bottom="0.39375" header="0.511805555555555" footer="0.511805555555555"/>
  <pageSetup paperSize="9" scale="81"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61" man="true" max="16383" min="0"/>
  </rowBreaks>
  <drawing r:id="rId1"/>
</worksheet>
</file>

<file path=xl/worksheets/sheet11.xml><?xml version="1.0" encoding="utf-8"?>
<worksheet xmlns="http://schemas.openxmlformats.org/spreadsheetml/2006/main" xmlns:r="http://schemas.openxmlformats.org/officeDocument/2006/relationships">
  <sheetPr filterMode="false">
    <pageSetUpPr fitToPage="true"/>
  </sheetPr>
  <dimension ref="A1:J70"/>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95" zeroHeight="false" outlineLevelRow="0" outlineLevelCol="0"/>
  <cols>
    <col collapsed="false" customWidth="true" hidden="false" outlineLevel="0" max="1" min="1" style="86" width="3.25"/>
    <col collapsed="false" customWidth="true" hidden="false" outlineLevel="0" max="2" min="2" style="86" width="21"/>
    <col collapsed="false" customWidth="true" hidden="false" outlineLevel="0" max="3" min="3" style="87" width="5.87"/>
    <col collapsed="false" customWidth="true" hidden="false" outlineLevel="0" max="9" min="4" style="88" width="8.5"/>
    <col collapsed="false" customWidth="true" hidden="false" outlineLevel="0" max="10" min="10" style="89" width="8.5"/>
    <col collapsed="false" customWidth="true" hidden="false" outlineLevel="0" max="11" min="11" style="86" width="8.5"/>
    <col collapsed="false" customWidth="true" hidden="false" outlineLevel="0" max="1025" min="12" style="86" width="7.75"/>
  </cols>
  <sheetData>
    <row r="1" s="66" customFormat="true" ht="36.75" hidden="false" customHeight="true" outlineLevel="0" collapsed="false">
      <c r="A1" s="63"/>
      <c r="B1" s="64"/>
      <c r="C1" s="65"/>
      <c r="D1" s="65"/>
      <c r="E1" s="65"/>
      <c r="F1" s="65"/>
      <c r="G1" s="64"/>
      <c r="H1" s="64"/>
      <c r="I1" s="64"/>
      <c r="J1" s="16" t="s">
        <v>56</v>
      </c>
    </row>
    <row r="2" s="66" customFormat="true" ht="11.25" hidden="false" customHeight="true" outlineLevel="0" collapsed="false">
      <c r="A2" s="67"/>
      <c r="B2" s="68"/>
      <c r="C2" s="68"/>
      <c r="D2" s="68"/>
      <c r="E2" s="68"/>
      <c r="F2" s="68"/>
      <c r="G2" s="68"/>
      <c r="H2" s="68"/>
      <c r="I2" s="68"/>
      <c r="J2" s="68"/>
    </row>
    <row r="3" s="25" customFormat="true" ht="20.1" hidden="false" customHeight="true" outlineLevel="0" collapsed="false">
      <c r="A3" s="90" t="s">
        <v>318</v>
      </c>
      <c r="B3" s="90"/>
      <c r="C3" s="90"/>
      <c r="D3" s="90"/>
      <c r="E3" s="90"/>
      <c r="F3" s="90"/>
      <c r="G3" s="90"/>
      <c r="H3" s="90"/>
      <c r="I3" s="90"/>
      <c r="J3" s="90"/>
    </row>
    <row r="4" s="25" customFormat="true" ht="12" hidden="false" customHeight="true" outlineLevel="0" collapsed="false">
      <c r="A4" s="92" t="s">
        <v>119</v>
      </c>
      <c r="B4" s="92"/>
      <c r="C4" s="92"/>
      <c r="D4" s="92"/>
      <c r="E4" s="92"/>
      <c r="F4" s="92"/>
      <c r="G4" s="92"/>
      <c r="H4" s="92"/>
      <c r="I4" s="92"/>
      <c r="J4" s="92"/>
    </row>
    <row r="5" s="25" customFormat="true" ht="12" hidden="false" customHeight="true" outlineLevel="0" collapsed="false">
      <c r="A5" s="92" t="s">
        <v>58</v>
      </c>
      <c r="B5" s="92"/>
      <c r="C5" s="92"/>
      <c r="D5" s="92"/>
      <c r="E5" s="249"/>
      <c r="F5" s="249"/>
      <c r="G5" s="249"/>
      <c r="H5" s="249"/>
      <c r="I5" s="249"/>
      <c r="J5" s="249"/>
    </row>
    <row r="6" s="25" customFormat="true" ht="11.25" hidden="false" customHeight="true" outlineLevel="0" collapsed="false">
      <c r="A6" s="228"/>
      <c r="B6" s="229"/>
      <c r="C6" s="229"/>
      <c r="D6" s="229"/>
      <c r="E6" s="229"/>
      <c r="F6" s="229"/>
      <c r="G6" s="229"/>
      <c r="H6" s="229"/>
      <c r="I6" s="229"/>
      <c r="J6" s="229"/>
    </row>
    <row r="7" s="66" customFormat="true" ht="12" hidden="false" customHeight="true" outlineLevel="0" collapsed="false">
      <c r="A7" s="95" t="s">
        <v>319</v>
      </c>
      <c r="B7" s="95"/>
      <c r="C7" s="96" t="s">
        <v>171</v>
      </c>
      <c r="D7" s="97" t="s">
        <v>320</v>
      </c>
      <c r="E7" s="97"/>
      <c r="F7" s="97"/>
      <c r="G7" s="97"/>
      <c r="H7" s="97"/>
      <c r="I7" s="96" t="s">
        <v>173</v>
      </c>
      <c r="J7" s="96"/>
    </row>
    <row r="8" customFormat="false" ht="21.75" hidden="false" customHeight="true" outlineLevel="0" collapsed="false">
      <c r="A8" s="95"/>
      <c r="B8" s="95"/>
      <c r="C8" s="96"/>
      <c r="D8" s="99" t="s">
        <v>89</v>
      </c>
      <c r="E8" s="99" t="s">
        <v>90</v>
      </c>
      <c r="F8" s="99" t="s">
        <v>91</v>
      </c>
      <c r="G8" s="99" t="s">
        <v>92</v>
      </c>
      <c r="H8" s="99" t="s">
        <v>93</v>
      </c>
      <c r="I8" s="96"/>
      <c r="J8" s="96"/>
    </row>
    <row r="9" customFormat="false" ht="12" hidden="false" customHeight="true" outlineLevel="0" collapsed="false">
      <c r="A9" s="95"/>
      <c r="B9" s="95"/>
      <c r="C9" s="96"/>
      <c r="D9" s="99"/>
      <c r="E9" s="99"/>
      <c r="F9" s="99"/>
      <c r="G9" s="99"/>
      <c r="H9" s="99"/>
      <c r="I9" s="100" t="s">
        <v>94</v>
      </c>
      <c r="J9" s="101" t="s">
        <v>95</v>
      </c>
    </row>
    <row r="10" customFormat="false" ht="12" hidden="false" customHeight="true" outlineLevel="0" collapsed="false">
      <c r="A10" s="95"/>
      <c r="B10" s="95"/>
      <c r="C10" s="96"/>
      <c r="D10" s="102" t="n">
        <v>1</v>
      </c>
      <c r="E10" s="102" t="n">
        <v>2</v>
      </c>
      <c r="F10" s="102" t="n">
        <v>3</v>
      </c>
      <c r="G10" s="102" t="n">
        <v>4</v>
      </c>
      <c r="H10" s="102" t="n">
        <v>5</v>
      </c>
      <c r="I10" s="102" t="n">
        <v>6</v>
      </c>
      <c r="J10" s="102" t="n">
        <v>7</v>
      </c>
    </row>
    <row r="11" s="112" customFormat="true" ht="18" hidden="false" customHeight="true" outlineLevel="0" collapsed="false">
      <c r="A11" s="104" t="s">
        <v>12</v>
      </c>
      <c r="B11" s="105"/>
      <c r="C11" s="106"/>
      <c r="D11" s="316"/>
      <c r="E11" s="317"/>
      <c r="F11" s="317"/>
      <c r="G11" s="317"/>
      <c r="H11" s="318"/>
      <c r="I11" s="319"/>
      <c r="J11" s="320"/>
    </row>
    <row r="12" s="112" customFormat="true" ht="17.1" hidden="false" customHeight="true" outlineLevel="0" collapsed="false">
      <c r="A12" s="113" t="s">
        <v>96</v>
      </c>
      <c r="B12" s="114"/>
      <c r="C12" s="115" t="n">
        <v>100</v>
      </c>
      <c r="D12" s="117" t="n">
        <v>10318</v>
      </c>
      <c r="E12" s="116" t="n">
        <v>10344</v>
      </c>
      <c r="F12" s="116" t="n">
        <v>10232</v>
      </c>
      <c r="G12" s="116" t="n">
        <v>10119</v>
      </c>
      <c r="H12" s="142" t="n">
        <v>10266</v>
      </c>
      <c r="I12" s="117" t="n">
        <v>52</v>
      </c>
      <c r="J12" s="118" t="n">
        <v>0.50652639781804</v>
      </c>
    </row>
    <row r="13" s="112" customFormat="true" ht="14.45" hidden="false" customHeight="true" outlineLevel="0" collapsed="false">
      <c r="A13" s="122" t="s">
        <v>97</v>
      </c>
      <c r="B13" s="121" t="s">
        <v>98</v>
      </c>
      <c r="C13" s="115" t="n">
        <v>41.0641597208761</v>
      </c>
      <c r="D13" s="117" t="n">
        <v>4237</v>
      </c>
      <c r="E13" s="116" t="n">
        <v>4262</v>
      </c>
      <c r="F13" s="116" t="n">
        <v>4165</v>
      </c>
      <c r="G13" s="116" t="n">
        <v>4080</v>
      </c>
      <c r="H13" s="142" t="n">
        <v>4093</v>
      </c>
      <c r="I13" s="117" t="n">
        <v>144</v>
      </c>
      <c r="J13" s="118" t="n">
        <v>3.51820180796482</v>
      </c>
    </row>
    <row r="14" s="112" customFormat="true" ht="14.45" hidden="false" customHeight="true" outlineLevel="0" collapsed="false">
      <c r="A14" s="122"/>
      <c r="B14" s="121" t="s">
        <v>99</v>
      </c>
      <c r="C14" s="115" t="n">
        <v>58.9358402791239</v>
      </c>
      <c r="D14" s="117" t="n">
        <v>6081</v>
      </c>
      <c r="E14" s="116" t="n">
        <v>6082</v>
      </c>
      <c r="F14" s="116" t="n">
        <v>6067</v>
      </c>
      <c r="G14" s="116" t="n">
        <v>6039</v>
      </c>
      <c r="H14" s="142" t="n">
        <v>6173</v>
      </c>
      <c r="I14" s="117" t="n">
        <v>-92</v>
      </c>
      <c r="J14" s="118" t="n">
        <v>-1.49036125060748</v>
      </c>
    </row>
    <row r="15" s="112" customFormat="true" ht="14.45" hidden="false" customHeight="true" outlineLevel="0" collapsed="false">
      <c r="A15" s="120" t="s">
        <v>97</v>
      </c>
      <c r="B15" s="123" t="s">
        <v>100</v>
      </c>
      <c r="C15" s="115" t="n">
        <v>12.9094785811204</v>
      </c>
      <c r="D15" s="117" t="n">
        <v>1332</v>
      </c>
      <c r="E15" s="116" t="n">
        <v>1278</v>
      </c>
      <c r="F15" s="116" t="n">
        <v>1268</v>
      </c>
      <c r="G15" s="116" t="n">
        <v>1231</v>
      </c>
      <c r="H15" s="142" t="n">
        <v>1233</v>
      </c>
      <c r="I15" s="117" t="n">
        <v>99</v>
      </c>
      <c r="J15" s="118" t="n">
        <v>8.02919708029197</v>
      </c>
    </row>
    <row r="16" s="112" customFormat="true" ht="14.45" hidden="false" customHeight="true" outlineLevel="0" collapsed="false">
      <c r="A16" s="120"/>
      <c r="B16" s="123" t="s">
        <v>101</v>
      </c>
      <c r="C16" s="115" t="n">
        <v>52.7912386121341</v>
      </c>
      <c r="D16" s="117" t="n">
        <v>5447</v>
      </c>
      <c r="E16" s="116" t="n">
        <v>5529</v>
      </c>
      <c r="F16" s="116" t="n">
        <v>5455</v>
      </c>
      <c r="G16" s="116" t="n">
        <v>5404</v>
      </c>
      <c r="H16" s="142" t="n">
        <v>5514</v>
      </c>
      <c r="I16" s="117" t="n">
        <v>-67</v>
      </c>
      <c r="J16" s="118" t="n">
        <v>-1.21508886470802</v>
      </c>
    </row>
    <row r="17" s="112" customFormat="true" ht="14.45" hidden="false" customHeight="true" outlineLevel="0" collapsed="false">
      <c r="A17" s="120"/>
      <c r="B17" s="123" t="s">
        <v>102</v>
      </c>
      <c r="C17" s="115" t="n">
        <v>21.2831944175228</v>
      </c>
      <c r="D17" s="117" t="n">
        <v>2196</v>
      </c>
      <c r="E17" s="116" t="n">
        <v>2216</v>
      </c>
      <c r="F17" s="116" t="n">
        <v>2202</v>
      </c>
      <c r="G17" s="116" t="n">
        <v>2214</v>
      </c>
      <c r="H17" s="142" t="n">
        <v>2230</v>
      </c>
      <c r="I17" s="117" t="n">
        <v>-34</v>
      </c>
      <c r="J17" s="118" t="n">
        <v>-1.52466367713004</v>
      </c>
    </row>
    <row r="18" s="112" customFormat="true" ht="14.45" hidden="false" customHeight="true" outlineLevel="0" collapsed="false">
      <c r="A18" s="122"/>
      <c r="B18" s="123" t="s">
        <v>103</v>
      </c>
      <c r="C18" s="115" t="n">
        <v>13.0160883892227</v>
      </c>
      <c r="D18" s="117" t="n">
        <v>1343</v>
      </c>
      <c r="E18" s="116" t="n">
        <v>1321</v>
      </c>
      <c r="F18" s="116" t="n">
        <v>1307</v>
      </c>
      <c r="G18" s="116" t="n">
        <v>1270</v>
      </c>
      <c r="H18" s="142" t="n">
        <v>1289</v>
      </c>
      <c r="I18" s="117" t="n">
        <v>54</v>
      </c>
      <c r="J18" s="118" t="n">
        <v>4.18929402637704</v>
      </c>
    </row>
    <row r="19" s="112" customFormat="true" ht="14.45" hidden="false" customHeight="true" outlineLevel="0" collapsed="false">
      <c r="A19" s="122"/>
      <c r="B19" s="123" t="s">
        <v>104</v>
      </c>
      <c r="C19" s="115" t="n">
        <v>1.16301608838922</v>
      </c>
      <c r="D19" s="117" t="n">
        <v>120</v>
      </c>
      <c r="E19" s="116" t="n">
        <v>132</v>
      </c>
      <c r="F19" s="116" t="n">
        <v>104</v>
      </c>
      <c r="G19" s="116" t="n">
        <v>97</v>
      </c>
      <c r="H19" s="142" t="n">
        <v>100</v>
      </c>
      <c r="I19" s="117" t="n">
        <v>20</v>
      </c>
      <c r="J19" s="118" t="n">
        <v>20</v>
      </c>
    </row>
    <row r="20" s="112" customFormat="true" ht="14.45" hidden="false" customHeight="true" outlineLevel="0" collapsed="false">
      <c r="A20" s="122" t="s">
        <v>105</v>
      </c>
      <c r="B20" s="121" t="s">
        <v>108</v>
      </c>
      <c r="C20" s="115" t="n">
        <v>85.869354526071</v>
      </c>
      <c r="D20" s="117" t="n">
        <v>8860</v>
      </c>
      <c r="E20" s="116" t="n">
        <v>8885</v>
      </c>
      <c r="F20" s="116" t="n">
        <v>8846</v>
      </c>
      <c r="G20" s="116" t="n">
        <v>8800</v>
      </c>
      <c r="H20" s="142" t="n">
        <v>8985</v>
      </c>
      <c r="I20" s="117" t="n">
        <v>-125</v>
      </c>
      <c r="J20" s="118" t="n">
        <v>-1.39120756816917</v>
      </c>
    </row>
    <row r="21" s="112" customFormat="true" ht="14.45" hidden="false" customHeight="true" outlineLevel="0" collapsed="false">
      <c r="A21" s="125"/>
      <c r="B21" s="126" t="s">
        <v>109</v>
      </c>
      <c r="C21" s="127" t="n">
        <v>13.6557472378368</v>
      </c>
      <c r="D21" s="145" t="n">
        <v>1409</v>
      </c>
      <c r="E21" s="146" t="n">
        <v>1411</v>
      </c>
      <c r="F21" s="146" t="n">
        <v>1343</v>
      </c>
      <c r="G21" s="146" t="n">
        <v>1274</v>
      </c>
      <c r="H21" s="147" t="n">
        <v>1239</v>
      </c>
      <c r="I21" s="145" t="n">
        <v>170</v>
      </c>
      <c r="J21" s="148" t="n">
        <v>13.7207425343019</v>
      </c>
    </row>
    <row r="22" s="112" customFormat="true" ht="18" hidden="false" customHeight="true" outlineLevel="0" collapsed="false">
      <c r="A22" s="128" t="s">
        <v>122</v>
      </c>
      <c r="B22" s="105"/>
      <c r="C22" s="106"/>
      <c r="D22" s="236"/>
      <c r="E22" s="237"/>
      <c r="F22" s="237"/>
      <c r="G22" s="237"/>
      <c r="H22" s="242"/>
      <c r="I22" s="319"/>
      <c r="J22" s="320"/>
    </row>
    <row r="23" s="112" customFormat="true" ht="17.1" hidden="false" customHeight="true" outlineLevel="0" collapsed="false">
      <c r="A23" s="113" t="s">
        <v>96</v>
      </c>
      <c r="B23" s="114"/>
      <c r="C23" s="115" t="n">
        <v>100</v>
      </c>
      <c r="D23" s="117" t="n">
        <v>1779554</v>
      </c>
      <c r="E23" s="116" t="n">
        <v>1778256</v>
      </c>
      <c r="F23" s="116" t="n">
        <v>1778497</v>
      </c>
      <c r="G23" s="116" t="n">
        <v>1750346</v>
      </c>
      <c r="H23" s="142" t="n">
        <v>1773072</v>
      </c>
      <c r="I23" s="117" t="n">
        <v>6482</v>
      </c>
      <c r="J23" s="118" t="n">
        <v>0.365580190764955</v>
      </c>
    </row>
    <row r="24" s="112" customFormat="true" ht="14.45" hidden="false" customHeight="true" outlineLevel="0" collapsed="false">
      <c r="A24" s="122" t="s">
        <v>97</v>
      </c>
      <c r="B24" s="121" t="s">
        <v>98</v>
      </c>
      <c r="C24" s="115" t="n">
        <v>40.0311538733863</v>
      </c>
      <c r="D24" s="117" t="n">
        <v>712376</v>
      </c>
      <c r="E24" s="116" t="n">
        <v>709962</v>
      </c>
      <c r="F24" s="116" t="n">
        <v>706011</v>
      </c>
      <c r="G24" s="116" t="n">
        <v>691505</v>
      </c>
      <c r="H24" s="142" t="n">
        <v>699131</v>
      </c>
      <c r="I24" s="117" t="n">
        <v>13245</v>
      </c>
      <c r="J24" s="118" t="n">
        <v>1.89449473703784</v>
      </c>
    </row>
    <row r="25" s="112" customFormat="true" ht="14.45" hidden="false" customHeight="true" outlineLevel="0" collapsed="false">
      <c r="A25" s="122"/>
      <c r="B25" s="121" t="s">
        <v>99</v>
      </c>
      <c r="C25" s="115" t="n">
        <v>59.9688461266137</v>
      </c>
      <c r="D25" s="117" t="n">
        <v>1067178</v>
      </c>
      <c r="E25" s="116" t="n">
        <v>1068294</v>
      </c>
      <c r="F25" s="116" t="n">
        <v>1072486</v>
      </c>
      <c r="G25" s="116" t="n">
        <v>1058841</v>
      </c>
      <c r="H25" s="142" t="n">
        <v>1073941</v>
      </c>
      <c r="I25" s="117" t="n">
        <v>-6763</v>
      </c>
      <c r="J25" s="118" t="n">
        <v>-0.629736642888203</v>
      </c>
    </row>
    <row r="26" s="112" customFormat="true" ht="14.45" hidden="false" customHeight="true" outlineLevel="0" collapsed="false">
      <c r="A26" s="120" t="s">
        <v>97</v>
      </c>
      <c r="B26" s="123" t="s">
        <v>100</v>
      </c>
      <c r="C26" s="115" t="n">
        <v>18.4142206418013</v>
      </c>
      <c r="D26" s="117" t="n">
        <v>327691</v>
      </c>
      <c r="E26" s="116" t="n">
        <v>323489</v>
      </c>
      <c r="F26" s="116" t="n">
        <v>332682</v>
      </c>
      <c r="G26" s="116" t="n">
        <v>313849</v>
      </c>
      <c r="H26" s="142" t="n">
        <v>320288</v>
      </c>
      <c r="I26" s="117" t="n">
        <v>7403</v>
      </c>
      <c r="J26" s="118" t="n">
        <v>2.3113572784494</v>
      </c>
    </row>
    <row r="27" s="112" customFormat="true" ht="14.45" hidden="false" customHeight="true" outlineLevel="0" collapsed="false">
      <c r="A27" s="120"/>
      <c r="B27" s="123" t="s">
        <v>101</v>
      </c>
      <c r="C27" s="115" t="n">
        <v>50.8942690134719</v>
      </c>
      <c r="D27" s="117" t="n">
        <v>905691</v>
      </c>
      <c r="E27" s="116" t="n">
        <v>910650</v>
      </c>
      <c r="F27" s="116" t="n">
        <v>909407</v>
      </c>
      <c r="G27" s="116" t="n">
        <v>906860</v>
      </c>
      <c r="H27" s="142" t="n">
        <v>922098</v>
      </c>
      <c r="I27" s="117" t="n">
        <v>-16407</v>
      </c>
      <c r="J27" s="118" t="n">
        <v>-1.77931196033393</v>
      </c>
    </row>
    <row r="28" s="112" customFormat="true" ht="14.45" hidden="false" customHeight="true" outlineLevel="0" collapsed="false">
      <c r="A28" s="120"/>
      <c r="B28" s="123" t="s">
        <v>102</v>
      </c>
      <c r="C28" s="115" t="n">
        <v>17.8445273366248</v>
      </c>
      <c r="D28" s="117" t="n">
        <v>317553</v>
      </c>
      <c r="E28" s="116" t="n">
        <v>318099</v>
      </c>
      <c r="F28" s="116" t="n">
        <v>314558</v>
      </c>
      <c r="G28" s="116" t="n">
        <v>312154</v>
      </c>
      <c r="H28" s="142" t="n">
        <v>312386</v>
      </c>
      <c r="I28" s="117" t="n">
        <v>5167</v>
      </c>
      <c r="J28" s="118" t="n">
        <v>1.65404339503051</v>
      </c>
    </row>
    <row r="29" s="112" customFormat="true" ht="14.45" hidden="false" customHeight="true" outlineLevel="0" collapsed="false">
      <c r="A29" s="120"/>
      <c r="B29" s="123" t="s">
        <v>103</v>
      </c>
      <c r="C29" s="115" t="n">
        <v>12.8469268142467</v>
      </c>
      <c r="D29" s="117" t="n">
        <v>228618</v>
      </c>
      <c r="E29" s="116" t="n">
        <v>226016</v>
      </c>
      <c r="F29" s="116" t="n">
        <v>221846</v>
      </c>
      <c r="G29" s="116" t="n">
        <v>217480</v>
      </c>
      <c r="H29" s="142" t="n">
        <v>218298</v>
      </c>
      <c r="I29" s="117" t="n">
        <v>10320</v>
      </c>
      <c r="J29" s="118" t="n">
        <v>4.72748261550724</v>
      </c>
    </row>
    <row r="30" s="112" customFormat="true" ht="14.45" hidden="false" customHeight="true" outlineLevel="0" collapsed="false">
      <c r="A30" s="122"/>
      <c r="B30" s="123" t="s">
        <v>104</v>
      </c>
      <c r="C30" s="115" t="n">
        <v>1.01508580239768</v>
      </c>
      <c r="D30" s="117" t="n">
        <v>18064</v>
      </c>
      <c r="E30" s="116" t="n">
        <v>18818</v>
      </c>
      <c r="F30" s="116" t="n">
        <v>16270</v>
      </c>
      <c r="G30" s="116" t="n">
        <v>15513</v>
      </c>
      <c r="H30" s="142" t="n">
        <v>15020</v>
      </c>
      <c r="I30" s="117" t="n">
        <v>3044</v>
      </c>
      <c r="J30" s="118" t="n">
        <v>20.2663115845539</v>
      </c>
    </row>
    <row r="31" s="112" customFormat="true" ht="14.45" hidden="false" customHeight="true" outlineLevel="0" collapsed="false">
      <c r="A31" s="122" t="s">
        <v>105</v>
      </c>
      <c r="B31" s="121" t="s">
        <v>108</v>
      </c>
      <c r="C31" s="115" t="n">
        <v>87.5031609043614</v>
      </c>
      <c r="D31" s="117" t="n">
        <v>1557166</v>
      </c>
      <c r="E31" s="116" t="n">
        <v>1557536</v>
      </c>
      <c r="F31" s="116" t="n">
        <v>1560748</v>
      </c>
      <c r="G31" s="116" t="n">
        <v>1537399</v>
      </c>
      <c r="H31" s="142" t="n">
        <v>1561374</v>
      </c>
      <c r="I31" s="117" t="n">
        <v>-4208</v>
      </c>
      <c r="J31" s="118" t="n">
        <v>-0.26950621696019</v>
      </c>
    </row>
    <row r="32" s="112" customFormat="true" ht="14.45" hidden="false" customHeight="true" outlineLevel="0" collapsed="false">
      <c r="A32" s="125"/>
      <c r="B32" s="126" t="s">
        <v>109</v>
      </c>
      <c r="C32" s="127" t="n">
        <v>12.1639466967566</v>
      </c>
      <c r="D32" s="145" t="n">
        <v>216464</v>
      </c>
      <c r="E32" s="146" t="n">
        <v>214782</v>
      </c>
      <c r="F32" s="146" t="n">
        <v>211700</v>
      </c>
      <c r="G32" s="146" t="n">
        <v>207004</v>
      </c>
      <c r="H32" s="147" t="n">
        <v>205801</v>
      </c>
      <c r="I32" s="145" t="n">
        <v>10663</v>
      </c>
      <c r="J32" s="148" t="n">
        <v>5.18121875015185</v>
      </c>
    </row>
    <row r="33" s="112" customFormat="true" ht="18" hidden="false" customHeight="true" outlineLevel="0" collapsed="false">
      <c r="A33" s="128" t="s">
        <v>123</v>
      </c>
      <c r="B33" s="105"/>
      <c r="C33" s="106"/>
      <c r="D33" s="236"/>
      <c r="E33" s="237"/>
      <c r="F33" s="237"/>
      <c r="G33" s="237"/>
      <c r="H33" s="242"/>
      <c r="I33" s="319"/>
      <c r="J33" s="320"/>
    </row>
    <row r="34" s="112" customFormat="true" ht="17.1" hidden="false" customHeight="true" outlineLevel="0" collapsed="false">
      <c r="A34" s="113" t="s">
        <v>96</v>
      </c>
      <c r="B34" s="114"/>
      <c r="C34" s="115" t="n">
        <v>100</v>
      </c>
      <c r="D34" s="117" t="n">
        <v>6627646</v>
      </c>
      <c r="E34" s="116" t="n">
        <v>6624831</v>
      </c>
      <c r="F34" s="116" t="n">
        <v>6631766</v>
      </c>
      <c r="G34" s="116" t="n">
        <v>6500568</v>
      </c>
      <c r="H34" s="142" t="n">
        <v>6579639</v>
      </c>
      <c r="I34" s="117" t="n">
        <v>48007</v>
      </c>
      <c r="J34" s="118" t="n">
        <v>0.729629695489373</v>
      </c>
    </row>
    <row r="35" s="112" customFormat="true" ht="14.45" hidden="false" customHeight="true" outlineLevel="0" collapsed="false">
      <c r="A35" s="122" t="s">
        <v>97</v>
      </c>
      <c r="B35" s="121" t="s">
        <v>98</v>
      </c>
      <c r="C35" s="115" t="n">
        <v>39.728811707807</v>
      </c>
      <c r="D35" s="117" t="n">
        <v>2633085</v>
      </c>
      <c r="E35" s="116" t="n">
        <v>2627470</v>
      </c>
      <c r="F35" s="116" t="n">
        <v>2616441</v>
      </c>
      <c r="G35" s="116" t="n">
        <v>2551322</v>
      </c>
      <c r="H35" s="142" t="n">
        <v>2574185</v>
      </c>
      <c r="I35" s="117" t="n">
        <v>58900</v>
      </c>
      <c r="J35" s="118" t="n">
        <v>2.28810283643172</v>
      </c>
    </row>
    <row r="36" s="112" customFormat="true" ht="14.45" hidden="false" customHeight="true" outlineLevel="0" collapsed="false">
      <c r="A36" s="122"/>
      <c r="B36" s="121" t="s">
        <v>99</v>
      </c>
      <c r="C36" s="115" t="n">
        <v>60.271188292193</v>
      </c>
      <c r="D36" s="117" t="n">
        <v>3994561</v>
      </c>
      <c r="E36" s="116" t="n">
        <v>3997361</v>
      </c>
      <c r="F36" s="116" t="n">
        <v>4015325</v>
      </c>
      <c r="G36" s="116" t="n">
        <v>3949246</v>
      </c>
      <c r="H36" s="142" t="n">
        <v>4005454</v>
      </c>
      <c r="I36" s="117" t="n">
        <v>-10893</v>
      </c>
      <c r="J36" s="118" t="n">
        <v>-0.271954190461306</v>
      </c>
    </row>
    <row r="37" s="112" customFormat="true" ht="14.45" hidden="false" customHeight="true" outlineLevel="0" collapsed="false">
      <c r="A37" s="120" t="s">
        <v>97</v>
      </c>
      <c r="B37" s="123" t="s">
        <v>100</v>
      </c>
      <c r="C37" s="115" t="n">
        <v>17.7988383809274</v>
      </c>
      <c r="D37" s="117" t="n">
        <v>1179644</v>
      </c>
      <c r="E37" s="116" t="n">
        <v>1166898</v>
      </c>
      <c r="F37" s="116" t="n">
        <v>1203460</v>
      </c>
      <c r="G37" s="116" t="n">
        <v>1130629</v>
      </c>
      <c r="H37" s="142" t="n">
        <v>1157351</v>
      </c>
      <c r="I37" s="117" t="n">
        <v>22293</v>
      </c>
      <c r="J37" s="118" t="n">
        <v>1.92620907572551</v>
      </c>
    </row>
    <row r="38" s="112" customFormat="true" ht="14.45" hidden="false" customHeight="true" outlineLevel="0" collapsed="false">
      <c r="A38" s="120"/>
      <c r="B38" s="123" t="s">
        <v>101</v>
      </c>
      <c r="C38" s="115" t="n">
        <v>51.2174910971407</v>
      </c>
      <c r="D38" s="117" t="n">
        <v>3394514</v>
      </c>
      <c r="E38" s="116" t="n">
        <v>3409543</v>
      </c>
      <c r="F38" s="116" t="n">
        <v>3408244</v>
      </c>
      <c r="G38" s="116" t="n">
        <v>3382777</v>
      </c>
      <c r="H38" s="142" t="n">
        <v>3433907</v>
      </c>
      <c r="I38" s="117" t="n">
        <v>-39393</v>
      </c>
      <c r="J38" s="118" t="n">
        <v>-1.14717725319876</v>
      </c>
    </row>
    <row r="39" s="112" customFormat="true" ht="14.45" hidden="false" customHeight="true" outlineLevel="0" collapsed="false">
      <c r="A39" s="120"/>
      <c r="B39" s="123" t="s">
        <v>102</v>
      </c>
      <c r="C39" s="115" t="n">
        <v>17.3633443910553</v>
      </c>
      <c r="D39" s="117" t="n">
        <v>1150781</v>
      </c>
      <c r="E39" s="116" t="n">
        <v>1152963</v>
      </c>
      <c r="F39" s="116" t="n">
        <v>1140572</v>
      </c>
      <c r="G39" s="116" t="n">
        <v>1128173</v>
      </c>
      <c r="H39" s="142" t="n">
        <v>1128559</v>
      </c>
      <c r="I39" s="117" t="n">
        <v>22222</v>
      </c>
      <c r="J39" s="118" t="n">
        <v>1.9690596592646</v>
      </c>
    </row>
    <row r="40" s="112" customFormat="true" ht="14.45" hidden="false" customHeight="true" outlineLevel="0" collapsed="false">
      <c r="A40" s="122"/>
      <c r="B40" s="123" t="s">
        <v>103</v>
      </c>
      <c r="C40" s="115" t="n">
        <v>13.6202205126828</v>
      </c>
      <c r="D40" s="117" t="n">
        <v>902700</v>
      </c>
      <c r="E40" s="116" t="n">
        <v>895418</v>
      </c>
      <c r="F40" s="116" t="n">
        <v>879475</v>
      </c>
      <c r="G40" s="116" t="n">
        <v>858981</v>
      </c>
      <c r="H40" s="142" t="n">
        <v>859813</v>
      </c>
      <c r="I40" s="117" t="n">
        <v>42887</v>
      </c>
      <c r="J40" s="118" t="n">
        <v>4.98794505316854</v>
      </c>
    </row>
    <row r="41" s="112" customFormat="true" ht="14.45" hidden="false" customHeight="true" outlineLevel="0" collapsed="false">
      <c r="A41" s="122"/>
      <c r="B41" s="123" t="s">
        <v>104</v>
      </c>
      <c r="C41" s="115" t="n">
        <v>1.03136166294941</v>
      </c>
      <c r="D41" s="117" t="n">
        <v>68355</v>
      </c>
      <c r="E41" s="116" t="n">
        <v>71763</v>
      </c>
      <c r="F41" s="116" t="n">
        <v>63039</v>
      </c>
      <c r="G41" s="116" t="n">
        <v>60307</v>
      </c>
      <c r="H41" s="142" t="n">
        <v>58163</v>
      </c>
      <c r="I41" s="117" t="n">
        <v>10192</v>
      </c>
      <c r="J41" s="118" t="n">
        <v>17.5231676495366</v>
      </c>
    </row>
    <row r="42" s="112" customFormat="true" ht="14.45" hidden="false" customHeight="true" outlineLevel="0" collapsed="false">
      <c r="A42" s="122" t="s">
        <v>105</v>
      </c>
      <c r="B42" s="121" t="s">
        <v>108</v>
      </c>
      <c r="C42" s="115" t="n">
        <v>86.8422966465016</v>
      </c>
      <c r="D42" s="117" t="n">
        <v>5755600</v>
      </c>
      <c r="E42" s="116" t="n">
        <v>5760838</v>
      </c>
      <c r="F42" s="116" t="n">
        <v>5778726</v>
      </c>
      <c r="G42" s="116" t="n">
        <v>5671986</v>
      </c>
      <c r="H42" s="142" t="n">
        <v>5757340</v>
      </c>
      <c r="I42" s="117" t="n">
        <v>-1740</v>
      </c>
      <c r="J42" s="118" t="n">
        <v>-0.0302222901548284</v>
      </c>
    </row>
    <row r="43" s="112" customFormat="true" ht="14.45" hidden="false" customHeight="true" outlineLevel="0" collapsed="false">
      <c r="A43" s="125"/>
      <c r="B43" s="126" t="s">
        <v>109</v>
      </c>
      <c r="C43" s="127" t="n">
        <v>12.9132274113614</v>
      </c>
      <c r="D43" s="145" t="n">
        <v>855843</v>
      </c>
      <c r="E43" s="146" t="n">
        <v>847679</v>
      </c>
      <c r="F43" s="146" t="n">
        <v>836297</v>
      </c>
      <c r="G43" s="146" t="n">
        <v>812091</v>
      </c>
      <c r="H43" s="147" t="n">
        <v>805882</v>
      </c>
      <c r="I43" s="145" t="n">
        <v>49961</v>
      </c>
      <c r="J43" s="148" t="n">
        <v>6.19954286111366</v>
      </c>
    </row>
    <row r="44" s="112" customFormat="true" ht="18" hidden="false" customHeight="true" outlineLevel="0" collapsed="false">
      <c r="A44" s="128" t="s">
        <v>124</v>
      </c>
      <c r="B44" s="105"/>
      <c r="C44" s="106"/>
      <c r="D44" s="236"/>
      <c r="E44" s="237"/>
      <c r="F44" s="237"/>
      <c r="G44" s="237"/>
      <c r="H44" s="242"/>
      <c r="I44" s="319"/>
      <c r="J44" s="320"/>
    </row>
    <row r="45" s="112" customFormat="true" ht="17.1" hidden="false" customHeight="true" outlineLevel="0" collapsed="false">
      <c r="A45" s="113" t="s">
        <v>96</v>
      </c>
      <c r="B45" s="114"/>
      <c r="C45" s="115" t="n">
        <v>100</v>
      </c>
      <c r="D45" s="117" t="n">
        <v>7490605</v>
      </c>
      <c r="E45" s="116" t="n">
        <v>7486743</v>
      </c>
      <c r="F45" s="116" t="n">
        <v>7497361</v>
      </c>
      <c r="G45" s="116" t="n">
        <v>7348437</v>
      </c>
      <c r="H45" s="142" t="n">
        <v>7440365</v>
      </c>
      <c r="I45" s="117" t="n">
        <v>50240</v>
      </c>
      <c r="J45" s="118" t="n">
        <v>0.675235690722162</v>
      </c>
    </row>
    <row r="46" s="112" customFormat="true" ht="14.45" hidden="false" customHeight="true" outlineLevel="0" collapsed="false">
      <c r="A46" s="122" t="s">
        <v>97</v>
      </c>
      <c r="B46" s="121" t="s">
        <v>98</v>
      </c>
      <c r="C46" s="115" t="n">
        <v>40.2907241804901</v>
      </c>
      <c r="D46" s="117" t="n">
        <v>3018019</v>
      </c>
      <c r="E46" s="116" t="n">
        <v>3011229</v>
      </c>
      <c r="F46" s="116" t="n">
        <v>3000436</v>
      </c>
      <c r="G46" s="116" t="n">
        <v>2928433</v>
      </c>
      <c r="H46" s="142" t="n">
        <v>2954312</v>
      </c>
      <c r="I46" s="117" t="n">
        <v>63707</v>
      </c>
      <c r="J46" s="118" t="n">
        <v>2.1564073124301</v>
      </c>
    </row>
    <row r="47" s="112" customFormat="true" ht="14.45" hidden="false" customHeight="true" outlineLevel="0" collapsed="false">
      <c r="A47" s="122"/>
      <c r="B47" s="121" t="s">
        <v>99</v>
      </c>
      <c r="C47" s="115" t="n">
        <v>59.7092758195099</v>
      </c>
      <c r="D47" s="117" t="n">
        <v>4472586</v>
      </c>
      <c r="E47" s="116" t="n">
        <v>4475514</v>
      </c>
      <c r="F47" s="116" t="n">
        <v>4496925</v>
      </c>
      <c r="G47" s="116" t="n">
        <v>4420004</v>
      </c>
      <c r="H47" s="142" t="n">
        <v>4486053</v>
      </c>
      <c r="I47" s="117" t="n">
        <v>-13467</v>
      </c>
      <c r="J47" s="118" t="n">
        <v>-0.300197077475456</v>
      </c>
    </row>
    <row r="48" s="112" customFormat="true" ht="14.45" hidden="false" customHeight="true" outlineLevel="0" collapsed="false">
      <c r="A48" s="120" t="s">
        <v>97</v>
      </c>
      <c r="B48" s="123" t="s">
        <v>100</v>
      </c>
      <c r="C48" s="115" t="n">
        <v>17.4957163006192</v>
      </c>
      <c r="D48" s="117" t="n">
        <v>1310535</v>
      </c>
      <c r="E48" s="116" t="n">
        <v>1295381</v>
      </c>
      <c r="F48" s="116" t="n">
        <v>1336799</v>
      </c>
      <c r="G48" s="116" t="n">
        <v>1250555</v>
      </c>
      <c r="H48" s="142" t="n">
        <v>1279147</v>
      </c>
      <c r="I48" s="117" t="n">
        <v>31388</v>
      </c>
      <c r="J48" s="118" t="n">
        <v>2.4538227428122</v>
      </c>
    </row>
    <row r="49" s="112" customFormat="true" ht="14.45" hidden="false" customHeight="true" outlineLevel="0" collapsed="false">
      <c r="A49" s="120"/>
      <c r="B49" s="123" t="s">
        <v>101</v>
      </c>
      <c r="C49" s="115" t="n">
        <v>50.5243167941708</v>
      </c>
      <c r="D49" s="117" t="n">
        <v>3784577</v>
      </c>
      <c r="E49" s="116" t="n">
        <v>3799388</v>
      </c>
      <c r="F49" s="116" t="n">
        <v>3800998</v>
      </c>
      <c r="G49" s="116" t="n">
        <v>3775930</v>
      </c>
      <c r="H49" s="142" t="n">
        <v>3835895</v>
      </c>
      <c r="I49" s="117" t="n">
        <v>-51318</v>
      </c>
      <c r="J49" s="118" t="n">
        <v>-1.33783641105922</v>
      </c>
    </row>
    <row r="50" s="112" customFormat="true" ht="14.45" hidden="false" customHeight="true" outlineLevel="0" collapsed="false">
      <c r="A50" s="120"/>
      <c r="B50" s="123" t="s">
        <v>102</v>
      </c>
      <c r="C50" s="115" t="n">
        <v>17.7515167332946</v>
      </c>
      <c r="D50" s="117" t="n">
        <v>1329696</v>
      </c>
      <c r="E50" s="116" t="n">
        <v>1334819</v>
      </c>
      <c r="F50" s="116" t="n">
        <v>1323115</v>
      </c>
      <c r="G50" s="116" t="n">
        <v>1311999</v>
      </c>
      <c r="H50" s="142" t="n">
        <v>1314608</v>
      </c>
      <c r="I50" s="117" t="n">
        <v>15088</v>
      </c>
      <c r="J50" s="118" t="n">
        <v>1.1477185594489</v>
      </c>
    </row>
    <row r="51" s="112" customFormat="true" ht="14.45" hidden="false" customHeight="true" outlineLevel="0" collapsed="false">
      <c r="A51" s="122"/>
      <c r="B51" s="123" t="s">
        <v>103</v>
      </c>
      <c r="C51" s="115" t="n">
        <v>14.2283567215198</v>
      </c>
      <c r="D51" s="117" t="n">
        <v>1065790</v>
      </c>
      <c r="E51" s="116" t="n">
        <v>1057146</v>
      </c>
      <c r="F51" s="116" t="n">
        <v>1036434</v>
      </c>
      <c r="G51" s="116" t="n">
        <v>1009945</v>
      </c>
      <c r="H51" s="142" t="n">
        <v>1010706</v>
      </c>
      <c r="I51" s="117" t="n">
        <v>55084</v>
      </c>
      <c r="J51" s="118" t="n">
        <v>5.45005174600725</v>
      </c>
    </row>
    <row r="52" s="112" customFormat="true" ht="14.45" hidden="false" customHeight="true" outlineLevel="0" collapsed="false">
      <c r="A52" s="122"/>
      <c r="B52" s="123" t="s">
        <v>104</v>
      </c>
      <c r="C52" s="115" t="n">
        <v>1.13132383832815</v>
      </c>
      <c r="D52" s="117" t="n">
        <v>84743</v>
      </c>
      <c r="E52" s="116" t="n">
        <v>89016</v>
      </c>
      <c r="F52" s="116" t="n">
        <v>78032</v>
      </c>
      <c r="G52" s="116" t="n">
        <v>74955</v>
      </c>
      <c r="H52" s="142" t="n">
        <v>72900</v>
      </c>
      <c r="I52" s="117" t="n">
        <v>11843</v>
      </c>
      <c r="J52" s="118" t="n">
        <v>16.2455418381344</v>
      </c>
    </row>
    <row r="53" s="112" customFormat="true" ht="14.45" hidden="false" customHeight="true" outlineLevel="0" collapsed="false">
      <c r="A53" s="122" t="s">
        <v>105</v>
      </c>
      <c r="B53" s="121" t="s">
        <v>108</v>
      </c>
      <c r="C53" s="115" t="n">
        <v>87.4611863794714</v>
      </c>
      <c r="D53" s="117" t="n">
        <v>6551372</v>
      </c>
      <c r="E53" s="116" t="n">
        <v>6557218</v>
      </c>
      <c r="F53" s="116" t="n">
        <v>6579577</v>
      </c>
      <c r="G53" s="116" t="n">
        <v>6458181</v>
      </c>
      <c r="H53" s="142" t="n">
        <v>6556660</v>
      </c>
      <c r="I53" s="117" t="n">
        <v>-5288</v>
      </c>
      <c r="J53" s="118" t="n">
        <v>-0.0806508191670759</v>
      </c>
    </row>
    <row r="54" s="112" customFormat="true" ht="14.45" hidden="false" customHeight="true" outlineLevel="0" collapsed="false">
      <c r="A54" s="125"/>
      <c r="B54" s="126" t="s">
        <v>109</v>
      </c>
      <c r="C54" s="127" t="n">
        <v>12.2897950165574</v>
      </c>
      <c r="D54" s="145" t="n">
        <v>920580</v>
      </c>
      <c r="E54" s="146" t="n">
        <v>910723</v>
      </c>
      <c r="F54" s="146" t="n">
        <v>898503</v>
      </c>
      <c r="G54" s="146" t="n">
        <v>871298</v>
      </c>
      <c r="H54" s="147" t="n">
        <v>864845</v>
      </c>
      <c r="I54" s="145" t="n">
        <v>55735</v>
      </c>
      <c r="J54" s="148" t="n">
        <v>6.44450739727928</v>
      </c>
    </row>
    <row r="55" s="112" customFormat="true" ht="18" hidden="false" customHeight="true" outlineLevel="0" collapsed="false">
      <c r="A55" s="104" t="s">
        <v>176</v>
      </c>
      <c r="B55" s="105"/>
      <c r="C55" s="129"/>
      <c r="D55" s="117"/>
      <c r="E55" s="116"/>
      <c r="F55" s="116"/>
      <c r="G55" s="116"/>
      <c r="H55" s="142"/>
      <c r="I55" s="139"/>
      <c r="J55" s="140"/>
    </row>
    <row r="56" s="112" customFormat="true" ht="17.1" hidden="false" customHeight="true" outlineLevel="0" collapsed="false">
      <c r="A56" s="113" t="s">
        <v>96</v>
      </c>
      <c r="B56" s="114"/>
      <c r="C56" s="115" t="n">
        <v>100</v>
      </c>
      <c r="D56" s="117" t="n">
        <v>12994</v>
      </c>
      <c r="E56" s="116" t="n">
        <v>13077</v>
      </c>
      <c r="F56" s="116" t="n">
        <v>12878</v>
      </c>
      <c r="G56" s="116" t="n">
        <v>12816</v>
      </c>
      <c r="H56" s="142" t="n">
        <v>13070</v>
      </c>
      <c r="I56" s="117" t="n">
        <v>-76</v>
      </c>
      <c r="J56" s="118" t="n">
        <v>-0.581484315225708</v>
      </c>
    </row>
    <row r="57" s="112" customFormat="true" ht="14.45" hidden="false" customHeight="true" outlineLevel="0" collapsed="false">
      <c r="A57" s="122" t="s">
        <v>97</v>
      </c>
      <c r="B57" s="121" t="s">
        <v>98</v>
      </c>
      <c r="C57" s="115" t="n">
        <v>40.4879175003848</v>
      </c>
      <c r="D57" s="117" t="n">
        <v>5261</v>
      </c>
      <c r="E57" s="116" t="n">
        <v>5282</v>
      </c>
      <c r="F57" s="116" t="n">
        <v>5195</v>
      </c>
      <c r="G57" s="116" t="n">
        <v>5155</v>
      </c>
      <c r="H57" s="142" t="n">
        <v>5229</v>
      </c>
      <c r="I57" s="117" t="n">
        <v>32</v>
      </c>
      <c r="J57" s="118" t="n">
        <v>0.611971696309046</v>
      </c>
    </row>
    <row r="58" s="112" customFormat="true" ht="14.45" hidden="false" customHeight="true" outlineLevel="0" collapsed="false">
      <c r="A58" s="122"/>
      <c r="B58" s="121" t="s">
        <v>99</v>
      </c>
      <c r="C58" s="115" t="n">
        <v>59.5120824996152</v>
      </c>
      <c r="D58" s="117" t="n">
        <v>7733</v>
      </c>
      <c r="E58" s="116" t="n">
        <v>7795</v>
      </c>
      <c r="F58" s="116" t="n">
        <v>7683</v>
      </c>
      <c r="G58" s="116" t="n">
        <v>7661</v>
      </c>
      <c r="H58" s="142" t="n">
        <v>7841</v>
      </c>
      <c r="I58" s="117" t="n">
        <v>-108</v>
      </c>
      <c r="J58" s="118" t="n">
        <v>-1.37737533477873</v>
      </c>
    </row>
    <row r="59" s="112" customFormat="true" ht="14.45" hidden="false" customHeight="true" outlineLevel="0" collapsed="false">
      <c r="A59" s="120" t="s">
        <v>97</v>
      </c>
      <c r="B59" s="123" t="s">
        <v>100</v>
      </c>
      <c r="C59" s="115" t="n">
        <v>16.1536093581653</v>
      </c>
      <c r="D59" s="117" t="n">
        <v>2099</v>
      </c>
      <c r="E59" s="116" t="n">
        <v>2063</v>
      </c>
      <c r="F59" s="116" t="n">
        <v>2005</v>
      </c>
      <c r="G59" s="116" t="n">
        <v>1971</v>
      </c>
      <c r="H59" s="142" t="n">
        <v>2023</v>
      </c>
      <c r="I59" s="117" t="n">
        <v>76</v>
      </c>
      <c r="J59" s="118" t="n">
        <v>3.75679683638161</v>
      </c>
    </row>
    <row r="60" s="112" customFormat="true" ht="14.45" hidden="false" customHeight="true" outlineLevel="0" collapsed="false">
      <c r="A60" s="120"/>
      <c r="B60" s="123" t="s">
        <v>101</v>
      </c>
      <c r="C60" s="115" t="n">
        <v>52.0470986609204</v>
      </c>
      <c r="D60" s="117" t="n">
        <v>6763</v>
      </c>
      <c r="E60" s="116" t="n">
        <v>6900</v>
      </c>
      <c r="F60" s="116" t="n">
        <v>6774</v>
      </c>
      <c r="G60" s="116" t="n">
        <v>6768</v>
      </c>
      <c r="H60" s="142" t="n">
        <v>6950</v>
      </c>
      <c r="I60" s="117" t="n">
        <v>-187</v>
      </c>
      <c r="J60" s="118" t="n">
        <v>-2.69064748201439</v>
      </c>
    </row>
    <row r="61" s="112" customFormat="true" ht="14.45" hidden="false" customHeight="true" outlineLevel="0" collapsed="false">
      <c r="A61" s="120"/>
      <c r="B61" s="123" t="s">
        <v>102</v>
      </c>
      <c r="C61" s="115" t="n">
        <v>19.6629213483146</v>
      </c>
      <c r="D61" s="117" t="n">
        <v>2555</v>
      </c>
      <c r="E61" s="116" t="n">
        <v>2543</v>
      </c>
      <c r="F61" s="116" t="n">
        <v>2576</v>
      </c>
      <c r="G61" s="116" t="n">
        <v>2607</v>
      </c>
      <c r="H61" s="142" t="n">
        <v>2591</v>
      </c>
      <c r="I61" s="117" t="n">
        <v>-36</v>
      </c>
      <c r="J61" s="118" t="n">
        <v>-1.38942493245851</v>
      </c>
    </row>
    <row r="62" s="112" customFormat="true" ht="14.45" hidden="false" customHeight="true" outlineLevel="0" collapsed="false">
      <c r="A62" s="122"/>
      <c r="B62" s="123" t="s">
        <v>103</v>
      </c>
      <c r="C62" s="115" t="n">
        <v>12.1363706325997</v>
      </c>
      <c r="D62" s="117" t="n">
        <v>1577</v>
      </c>
      <c r="E62" s="116" t="n">
        <v>1571</v>
      </c>
      <c r="F62" s="116" t="n">
        <v>1523</v>
      </c>
      <c r="G62" s="116" t="n">
        <v>1470</v>
      </c>
      <c r="H62" s="142" t="n">
        <v>1506</v>
      </c>
      <c r="I62" s="117" t="n">
        <v>71</v>
      </c>
      <c r="J62" s="118" t="n">
        <v>4.71447543160691</v>
      </c>
    </row>
    <row r="63" s="112" customFormat="true" ht="14.45" hidden="false" customHeight="true" outlineLevel="0" collapsed="false">
      <c r="A63" s="122"/>
      <c r="B63" s="123" t="s">
        <v>104</v>
      </c>
      <c r="C63" s="115" t="n">
        <v>1.07742034785286</v>
      </c>
      <c r="D63" s="117" t="n">
        <v>140</v>
      </c>
      <c r="E63" s="116" t="n">
        <v>169</v>
      </c>
      <c r="F63" s="116" t="n">
        <v>118</v>
      </c>
      <c r="G63" s="116" t="n">
        <v>112</v>
      </c>
      <c r="H63" s="142" t="n">
        <v>133</v>
      </c>
      <c r="I63" s="117" t="n">
        <v>7</v>
      </c>
      <c r="J63" s="118" t="n">
        <v>5.26315789473684</v>
      </c>
    </row>
    <row r="64" s="112" customFormat="true" ht="14.45" hidden="false" customHeight="true" outlineLevel="0" collapsed="false">
      <c r="A64" s="122" t="s">
        <v>105</v>
      </c>
      <c r="B64" s="121" t="s">
        <v>108</v>
      </c>
      <c r="C64" s="115" t="n">
        <v>83.8617823610897</v>
      </c>
      <c r="D64" s="117" t="n">
        <v>10897</v>
      </c>
      <c r="E64" s="116" t="n">
        <v>10990</v>
      </c>
      <c r="F64" s="116" t="n">
        <v>10860</v>
      </c>
      <c r="G64" s="116" t="n">
        <v>10828</v>
      </c>
      <c r="H64" s="142" t="n">
        <v>11071</v>
      </c>
      <c r="I64" s="117" t="n">
        <v>-174</v>
      </c>
      <c r="J64" s="118" t="n">
        <v>-1.57167374220938</v>
      </c>
    </row>
    <row r="65" s="112" customFormat="true" ht="14.45" hidden="false" customHeight="true" outlineLevel="0" collapsed="false">
      <c r="A65" s="125"/>
      <c r="B65" s="126" t="s">
        <v>109</v>
      </c>
      <c r="C65" s="127" t="n">
        <v>15.7611205171618</v>
      </c>
      <c r="D65" s="145" t="n">
        <v>2048</v>
      </c>
      <c r="E65" s="146" t="n">
        <v>2038</v>
      </c>
      <c r="F65" s="146" t="n">
        <v>1977</v>
      </c>
      <c r="G65" s="146" t="n">
        <v>1935</v>
      </c>
      <c r="H65" s="147" t="n">
        <v>1944</v>
      </c>
      <c r="I65" s="145" t="n">
        <v>104</v>
      </c>
      <c r="J65" s="148" t="n">
        <v>5.34979423868313</v>
      </c>
    </row>
    <row r="66" s="153" customFormat="true" ht="11.25" hidden="false" customHeight="true" outlineLevel="0" collapsed="false">
      <c r="B66" s="149"/>
      <c r="C66" s="149"/>
      <c r="D66" s="150"/>
      <c r="E66" s="150"/>
      <c r="F66" s="150"/>
      <c r="G66" s="151"/>
      <c r="H66" s="150"/>
      <c r="I66" s="150"/>
      <c r="J66" s="152" t="s">
        <v>45</v>
      </c>
    </row>
    <row r="67" s="153" customFormat="true" ht="11.25" hidden="false" customHeight="true" outlineLevel="0" collapsed="false">
      <c r="A67" s="154" t="s">
        <v>115</v>
      </c>
      <c r="B67" s="155"/>
      <c r="C67" s="155"/>
      <c r="D67" s="156"/>
      <c r="E67" s="155"/>
      <c r="F67" s="155"/>
      <c r="G67" s="155"/>
      <c r="H67" s="155"/>
      <c r="I67" s="155"/>
      <c r="J67" s="155"/>
    </row>
    <row r="68" customFormat="false" ht="17.25" hidden="false" customHeight="true" outlineLevel="0" collapsed="false">
      <c r="A68" s="157" t="s">
        <v>116</v>
      </c>
      <c r="B68" s="157"/>
      <c r="C68" s="157"/>
      <c r="D68" s="157"/>
      <c r="E68" s="157"/>
      <c r="F68" s="157"/>
      <c r="G68" s="157"/>
      <c r="H68" s="157"/>
      <c r="I68" s="157"/>
      <c r="J68" s="157"/>
    </row>
    <row r="69" customFormat="false" ht="21" hidden="false" customHeight="true" outlineLevel="0" collapsed="false"/>
    <row r="70" customFormat="false" ht="12.75" hidden="false" customHeight="true" outlineLevel="0" collapsed="false"/>
    <row r="71" customFormat="false" ht="12.75" hidden="false" customHeight="true" outlineLevel="0" collapsed="false"/>
    <row r="72" customFormat="false" ht="12.75" hidden="false" customHeight="true" outlineLevel="0" collapsed="false"/>
  </sheetData>
  <mergeCells count="13">
    <mergeCell ref="A3:J3"/>
    <mergeCell ref="A4:J4"/>
    <mergeCell ref="A5:D5"/>
    <mergeCell ref="A7:B10"/>
    <mergeCell ref="C7:C10"/>
    <mergeCell ref="D7:H7"/>
    <mergeCell ref="I7:J8"/>
    <mergeCell ref="D8:D9"/>
    <mergeCell ref="E8:E9"/>
    <mergeCell ref="F8:F9"/>
    <mergeCell ref="G8:G9"/>
    <mergeCell ref="H8:H9"/>
    <mergeCell ref="A68:J68"/>
  </mergeCells>
  <printOptions headings="false" gridLines="false" gridLinesSet="true" horizontalCentered="true" verticalCentered="false"/>
  <pageMargins left="0.708333333333333" right="0.39375"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2.xml><?xml version="1.0" encoding="utf-8"?>
<worksheet xmlns="http://schemas.openxmlformats.org/spreadsheetml/2006/main" xmlns:r="http://schemas.openxmlformats.org/officeDocument/2006/relationships">
  <sheetPr filterMode="false">
    <pageSetUpPr fitToPage="true"/>
  </sheetPr>
  <dimension ref="A1:Q55"/>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95" zeroHeight="false" outlineLevelRow="0" outlineLevelCol="0"/>
  <cols>
    <col collapsed="false" customWidth="true" hidden="false" outlineLevel="0" max="3" min="1" style="86" width="3.25"/>
    <col collapsed="false" customWidth="true" hidden="false" outlineLevel="0" max="4" min="4" style="86" width="22.63"/>
    <col collapsed="false" customWidth="true" hidden="false" outlineLevel="0" max="5" min="5" style="87" width="5.87"/>
    <col collapsed="false" customWidth="true" hidden="false" outlineLevel="0" max="11" min="6" style="88" width="8.5"/>
    <col collapsed="false" customWidth="true" hidden="false" outlineLevel="0" max="12" min="12" style="89" width="8.5"/>
    <col collapsed="false" customWidth="true" hidden="false" outlineLevel="0" max="13" min="13" style="86" width="8.5"/>
    <col collapsed="false" customWidth="true" hidden="false" outlineLevel="0" max="1025" min="14" style="86" width="7.75"/>
  </cols>
  <sheetData>
    <row r="1" s="66" customFormat="true" ht="36.75" hidden="false" customHeight="true" outlineLevel="0" collapsed="false">
      <c r="A1" s="63"/>
      <c r="B1" s="63"/>
      <c r="C1" s="63"/>
      <c r="D1" s="64"/>
      <c r="E1" s="245"/>
      <c r="F1" s="65"/>
      <c r="G1" s="65"/>
      <c r="H1" s="65"/>
      <c r="I1" s="64"/>
      <c r="J1" s="64"/>
      <c r="K1" s="64"/>
      <c r="L1" s="16" t="s">
        <v>56</v>
      </c>
    </row>
    <row r="2" s="66" customFormat="true" ht="11.25" hidden="false" customHeight="true" outlineLevel="0" collapsed="false">
      <c r="A2" s="67"/>
      <c r="B2" s="67"/>
      <c r="C2" s="67"/>
      <c r="D2" s="68"/>
      <c r="E2" s="247"/>
      <c r="F2" s="68"/>
      <c r="G2" s="68"/>
      <c r="H2" s="68"/>
      <c r="I2" s="68"/>
      <c r="J2" s="68"/>
      <c r="K2" s="68"/>
      <c r="L2" s="68"/>
    </row>
    <row r="3" s="25" customFormat="true" ht="20.1" hidden="false" customHeight="true" outlineLevel="0" collapsed="false">
      <c r="A3" s="90" t="s">
        <v>321</v>
      </c>
      <c r="B3" s="90"/>
      <c r="C3" s="90"/>
      <c r="D3" s="90"/>
      <c r="E3" s="90"/>
      <c r="F3" s="90"/>
      <c r="G3" s="90"/>
      <c r="H3" s="90"/>
      <c r="I3" s="90"/>
      <c r="J3" s="90"/>
      <c r="K3" s="90"/>
      <c r="L3" s="90"/>
    </row>
    <row r="4" s="25" customFormat="true" ht="12" hidden="false" customHeight="true" outlineLevel="0" collapsed="false">
      <c r="A4" s="91" t="s">
        <v>84</v>
      </c>
      <c r="B4" s="91"/>
      <c r="C4" s="91"/>
      <c r="D4" s="91"/>
      <c r="E4" s="91"/>
      <c r="F4" s="91"/>
      <c r="G4" s="91"/>
      <c r="H4" s="91"/>
      <c r="I4" s="91"/>
      <c r="J4" s="91"/>
      <c r="K4" s="91"/>
      <c r="L4" s="91"/>
    </row>
    <row r="5" s="25" customFormat="true" ht="12" hidden="false" customHeight="true" outlineLevel="0" collapsed="false">
      <c r="A5" s="92" t="s">
        <v>58</v>
      </c>
      <c r="B5" s="92"/>
      <c r="C5" s="92"/>
      <c r="D5" s="92"/>
      <c r="E5" s="92"/>
      <c r="F5" s="92"/>
      <c r="G5" s="249"/>
      <c r="H5" s="249"/>
      <c r="I5" s="249"/>
      <c r="J5" s="249"/>
      <c r="K5" s="249"/>
      <c r="L5" s="249"/>
    </row>
    <row r="6" s="25" customFormat="true" ht="11.25" hidden="false" customHeight="true" outlineLevel="0" collapsed="false">
      <c r="A6" s="228"/>
      <c r="B6" s="228"/>
      <c r="C6" s="228"/>
      <c r="D6" s="228"/>
      <c r="E6" s="228"/>
      <c r="F6" s="228"/>
      <c r="G6" s="228"/>
      <c r="H6" s="228"/>
      <c r="I6" s="228"/>
      <c r="J6" s="228"/>
      <c r="K6" s="228"/>
      <c r="L6" s="228"/>
    </row>
    <row r="7" s="66" customFormat="true" ht="12" hidden="false" customHeight="true" outlineLevel="0" collapsed="false">
      <c r="A7" s="95" t="s">
        <v>85</v>
      </c>
      <c r="B7" s="95"/>
      <c r="C7" s="95"/>
      <c r="D7" s="95"/>
      <c r="E7" s="96" t="s">
        <v>86</v>
      </c>
      <c r="F7" s="97" t="s">
        <v>320</v>
      </c>
      <c r="G7" s="97"/>
      <c r="H7" s="97"/>
      <c r="I7" s="97"/>
      <c r="J7" s="97"/>
      <c r="K7" s="96" t="s">
        <v>173</v>
      </c>
      <c r="L7" s="96"/>
      <c r="M7" s="98"/>
      <c r="N7" s="98"/>
      <c r="O7" s="98"/>
      <c r="P7" s="98"/>
      <c r="Q7" s="98"/>
    </row>
    <row r="8" customFormat="false" ht="21.75" hidden="false" customHeight="true" outlineLevel="0" collapsed="false">
      <c r="A8" s="95"/>
      <c r="B8" s="95"/>
      <c r="C8" s="95"/>
      <c r="D8" s="95"/>
      <c r="E8" s="96"/>
      <c r="F8" s="99" t="s">
        <v>89</v>
      </c>
      <c r="G8" s="99" t="s">
        <v>90</v>
      </c>
      <c r="H8" s="99" t="s">
        <v>91</v>
      </c>
      <c r="I8" s="99" t="s">
        <v>92</v>
      </c>
      <c r="J8" s="99" t="s">
        <v>93</v>
      </c>
      <c r="K8" s="96"/>
      <c r="L8" s="96"/>
    </row>
    <row r="9" customFormat="false" ht="12" hidden="false" customHeight="true" outlineLevel="0" collapsed="false">
      <c r="A9" s="95"/>
      <c r="B9" s="95"/>
      <c r="C9" s="95"/>
      <c r="D9" s="95"/>
      <c r="E9" s="96"/>
      <c r="F9" s="99"/>
      <c r="G9" s="99"/>
      <c r="H9" s="99"/>
      <c r="I9" s="99"/>
      <c r="J9" s="99"/>
      <c r="K9" s="100" t="s">
        <v>94</v>
      </c>
      <c r="L9" s="101" t="s">
        <v>95</v>
      </c>
    </row>
    <row r="10" customFormat="false" ht="12" hidden="false" customHeight="true" outlineLevel="0" collapsed="false">
      <c r="A10" s="95"/>
      <c r="B10" s="95"/>
      <c r="C10" s="95"/>
      <c r="D10" s="95"/>
      <c r="E10" s="96"/>
      <c r="F10" s="102" t="n">
        <v>1</v>
      </c>
      <c r="G10" s="102" t="n">
        <v>2</v>
      </c>
      <c r="H10" s="102" t="n">
        <v>3</v>
      </c>
      <c r="I10" s="102" t="n">
        <v>4</v>
      </c>
      <c r="J10" s="102" t="n">
        <v>5</v>
      </c>
      <c r="K10" s="102" t="n">
        <v>6</v>
      </c>
      <c r="L10" s="102" t="n">
        <v>7</v>
      </c>
      <c r="M10" s="103"/>
    </row>
    <row r="11" s="112" customFormat="true" ht="18" hidden="false" customHeight="true" outlineLevel="0" collapsed="false">
      <c r="A11" s="252" t="s">
        <v>96</v>
      </c>
      <c r="B11" s="253"/>
      <c r="C11" s="253"/>
      <c r="D11" s="254"/>
      <c r="E11" s="284" t="n">
        <v>100</v>
      </c>
      <c r="F11" s="117" t="n">
        <v>10318</v>
      </c>
      <c r="G11" s="116" t="n">
        <v>10344</v>
      </c>
      <c r="H11" s="116" t="n">
        <v>10232</v>
      </c>
      <c r="I11" s="116" t="n">
        <v>10119</v>
      </c>
      <c r="J11" s="142" t="n">
        <v>10266</v>
      </c>
      <c r="K11" s="116" t="n">
        <v>52</v>
      </c>
      <c r="L11" s="118" t="n">
        <v>0.50652639781804</v>
      </c>
    </row>
    <row r="12" s="112" customFormat="true" ht="24" hidden="false" customHeight="true" outlineLevel="0" collapsed="false">
      <c r="A12" s="255" t="s">
        <v>178</v>
      </c>
      <c r="B12" s="255"/>
      <c r="C12" s="255"/>
      <c r="D12" s="255"/>
      <c r="E12" s="115" t="n">
        <v>41.0641597208761</v>
      </c>
      <c r="F12" s="117" t="n">
        <v>4237</v>
      </c>
      <c r="G12" s="116" t="n">
        <v>4262</v>
      </c>
      <c r="H12" s="116" t="n">
        <v>4165</v>
      </c>
      <c r="I12" s="116" t="n">
        <v>4080</v>
      </c>
      <c r="J12" s="142" t="n">
        <v>4093</v>
      </c>
      <c r="K12" s="116" t="n">
        <v>144</v>
      </c>
      <c r="L12" s="118" t="n">
        <v>3.51820180796482</v>
      </c>
    </row>
    <row r="13" s="112" customFormat="true" ht="15" hidden="false" customHeight="true" outlineLevel="0" collapsed="false">
      <c r="A13" s="122"/>
      <c r="B13" s="121" t="s">
        <v>99</v>
      </c>
      <c r="C13" s="121"/>
      <c r="E13" s="115" t="n">
        <v>58.9358402791239</v>
      </c>
      <c r="F13" s="117" t="n">
        <v>6081</v>
      </c>
      <c r="G13" s="116" t="n">
        <v>6082</v>
      </c>
      <c r="H13" s="116" t="n">
        <v>6067</v>
      </c>
      <c r="I13" s="116" t="n">
        <v>6039</v>
      </c>
      <c r="J13" s="142" t="n">
        <v>6173</v>
      </c>
      <c r="K13" s="116" t="n">
        <v>-92</v>
      </c>
      <c r="L13" s="118" t="n">
        <v>-1.49036125060748</v>
      </c>
    </row>
    <row r="14" s="112" customFormat="true" ht="22.5" hidden="false" customHeight="true" outlineLevel="0" collapsed="false">
      <c r="A14" s="255" t="s">
        <v>179</v>
      </c>
      <c r="B14" s="255"/>
      <c r="C14" s="255"/>
      <c r="D14" s="255"/>
      <c r="E14" s="115" t="n">
        <v>12.9094785811204</v>
      </c>
      <c r="F14" s="117" t="n">
        <v>1332</v>
      </c>
      <c r="G14" s="116" t="n">
        <v>1278</v>
      </c>
      <c r="H14" s="116" t="n">
        <v>1268</v>
      </c>
      <c r="I14" s="116" t="n">
        <v>1231</v>
      </c>
      <c r="J14" s="142" t="n">
        <v>1233</v>
      </c>
      <c r="K14" s="116" t="n">
        <v>99</v>
      </c>
      <c r="L14" s="118" t="n">
        <v>8.02919708029197</v>
      </c>
    </row>
    <row r="15" s="112" customFormat="true" ht="15" hidden="false" customHeight="true" outlineLevel="0" collapsed="false">
      <c r="A15" s="122"/>
      <c r="B15" s="121"/>
      <c r="C15" s="256" t="s">
        <v>98</v>
      </c>
      <c r="E15" s="115" t="n">
        <v>47.5225225225225</v>
      </c>
      <c r="F15" s="117" t="n">
        <v>633</v>
      </c>
      <c r="G15" s="116" t="n">
        <v>609</v>
      </c>
      <c r="H15" s="116" t="n">
        <v>582</v>
      </c>
      <c r="I15" s="116" t="n">
        <v>566</v>
      </c>
      <c r="J15" s="142" t="n">
        <v>558</v>
      </c>
      <c r="K15" s="116" t="n">
        <v>75</v>
      </c>
      <c r="L15" s="118" t="n">
        <v>13.4408602150538</v>
      </c>
    </row>
    <row r="16" s="112" customFormat="true" ht="15" hidden="false" customHeight="true" outlineLevel="0" collapsed="false">
      <c r="A16" s="122"/>
      <c r="B16" s="121"/>
      <c r="C16" s="256" t="s">
        <v>99</v>
      </c>
      <c r="E16" s="115" t="n">
        <v>52.4774774774775</v>
      </c>
      <c r="F16" s="117" t="n">
        <v>699</v>
      </c>
      <c r="G16" s="116" t="n">
        <v>669</v>
      </c>
      <c r="H16" s="116" t="n">
        <v>686</v>
      </c>
      <c r="I16" s="116" t="n">
        <v>665</v>
      </c>
      <c r="J16" s="142" t="n">
        <v>675</v>
      </c>
      <c r="K16" s="116" t="n">
        <v>24</v>
      </c>
      <c r="L16" s="118" t="n">
        <v>3.55555555555556</v>
      </c>
    </row>
    <row r="17" s="112" customFormat="true" ht="15" hidden="false" customHeight="true" outlineLevel="0" collapsed="false">
      <c r="A17" s="122"/>
      <c r="B17" s="123" t="s">
        <v>101</v>
      </c>
      <c r="C17" s="256"/>
      <c r="E17" s="115" t="n">
        <v>52.7912386121341</v>
      </c>
      <c r="F17" s="117" t="n">
        <v>5447</v>
      </c>
      <c r="G17" s="116" t="n">
        <v>5529</v>
      </c>
      <c r="H17" s="116" t="n">
        <v>5455</v>
      </c>
      <c r="I17" s="116" t="n">
        <v>5404</v>
      </c>
      <c r="J17" s="142" t="n">
        <v>5514</v>
      </c>
      <c r="K17" s="116" t="n">
        <v>-67</v>
      </c>
      <c r="L17" s="118" t="n">
        <v>-1.21508886470802</v>
      </c>
    </row>
    <row r="18" s="112" customFormat="true" ht="15" hidden="false" customHeight="true" outlineLevel="0" collapsed="false">
      <c r="A18" s="122"/>
      <c r="B18" s="121"/>
      <c r="C18" s="256" t="s">
        <v>98</v>
      </c>
      <c r="E18" s="115" t="n">
        <v>37.6170369010464</v>
      </c>
      <c r="F18" s="117" t="n">
        <v>2049</v>
      </c>
      <c r="G18" s="116" t="n">
        <v>2092</v>
      </c>
      <c r="H18" s="116" t="n">
        <v>2049</v>
      </c>
      <c r="I18" s="116" t="n">
        <v>2001</v>
      </c>
      <c r="J18" s="142" t="n">
        <v>2015</v>
      </c>
      <c r="K18" s="116" t="n">
        <v>34</v>
      </c>
      <c r="L18" s="118" t="n">
        <v>1.68734491315136</v>
      </c>
    </row>
    <row r="19" s="112" customFormat="true" ht="15" hidden="false" customHeight="true" outlineLevel="0" collapsed="false">
      <c r="A19" s="122"/>
      <c r="B19" s="121"/>
      <c r="C19" s="256" t="s">
        <v>99</v>
      </c>
      <c r="E19" s="115" t="n">
        <v>62.3829630989536</v>
      </c>
      <c r="F19" s="117" t="n">
        <v>3398</v>
      </c>
      <c r="G19" s="116" t="n">
        <v>3437</v>
      </c>
      <c r="H19" s="116" t="n">
        <v>3406</v>
      </c>
      <c r="I19" s="116" t="n">
        <v>3403</v>
      </c>
      <c r="J19" s="142" t="n">
        <v>3499</v>
      </c>
      <c r="K19" s="116" t="n">
        <v>-101</v>
      </c>
      <c r="L19" s="118" t="n">
        <v>-2.88653901114604</v>
      </c>
    </row>
    <row r="20" s="112" customFormat="true" ht="15" hidden="false" customHeight="true" outlineLevel="0" collapsed="false">
      <c r="A20" s="122"/>
      <c r="B20" s="123" t="s">
        <v>102</v>
      </c>
      <c r="C20" s="256"/>
      <c r="E20" s="115" t="n">
        <v>21.2831944175228</v>
      </c>
      <c r="F20" s="117" t="n">
        <v>2196</v>
      </c>
      <c r="G20" s="116" t="n">
        <v>2216</v>
      </c>
      <c r="H20" s="116" t="n">
        <v>2202</v>
      </c>
      <c r="I20" s="116" t="n">
        <v>2214</v>
      </c>
      <c r="J20" s="142" t="n">
        <v>2230</v>
      </c>
      <c r="K20" s="116" t="n">
        <v>-34</v>
      </c>
      <c r="L20" s="118" t="n">
        <v>-1.52466367713004</v>
      </c>
    </row>
    <row r="21" s="112" customFormat="true" ht="15" hidden="false" customHeight="true" outlineLevel="0" collapsed="false">
      <c r="A21" s="122"/>
      <c r="B21" s="121"/>
      <c r="C21" s="256" t="s">
        <v>98</v>
      </c>
      <c r="E21" s="115" t="n">
        <v>38.4335154826958</v>
      </c>
      <c r="F21" s="117" t="n">
        <v>844</v>
      </c>
      <c r="G21" s="116" t="n">
        <v>867</v>
      </c>
      <c r="H21" s="116" t="n">
        <v>836</v>
      </c>
      <c r="I21" s="116" t="n">
        <v>844</v>
      </c>
      <c r="J21" s="142" t="n">
        <v>842</v>
      </c>
      <c r="K21" s="116" t="n">
        <v>2</v>
      </c>
      <c r="L21" s="118" t="n">
        <v>0.237529691211401</v>
      </c>
    </row>
    <row r="22" s="112" customFormat="true" ht="15" hidden="false" customHeight="true" outlineLevel="0" collapsed="false">
      <c r="A22" s="122"/>
      <c r="B22" s="121"/>
      <c r="C22" s="256" t="s">
        <v>99</v>
      </c>
      <c r="E22" s="115" t="n">
        <v>61.5664845173042</v>
      </c>
      <c r="F22" s="117" t="n">
        <v>1352</v>
      </c>
      <c r="G22" s="116" t="n">
        <v>1349</v>
      </c>
      <c r="H22" s="116" t="n">
        <v>1366</v>
      </c>
      <c r="I22" s="116" t="n">
        <v>1370</v>
      </c>
      <c r="J22" s="142" t="n">
        <v>1388</v>
      </c>
      <c r="K22" s="116" t="n">
        <v>-36</v>
      </c>
      <c r="L22" s="118" t="n">
        <v>-2.59365994236311</v>
      </c>
    </row>
    <row r="23" s="112" customFormat="true" ht="15" hidden="false" customHeight="true" outlineLevel="0" collapsed="false">
      <c r="A23" s="122"/>
      <c r="B23" s="123" t="s">
        <v>103</v>
      </c>
      <c r="C23" s="256"/>
      <c r="E23" s="115" t="n">
        <v>13.0160883892227</v>
      </c>
      <c r="F23" s="117" t="n">
        <v>1343</v>
      </c>
      <c r="G23" s="116" t="n">
        <v>1321</v>
      </c>
      <c r="H23" s="116" t="n">
        <v>1307</v>
      </c>
      <c r="I23" s="116" t="n">
        <v>1270</v>
      </c>
      <c r="J23" s="142" t="n">
        <v>1289</v>
      </c>
      <c r="K23" s="116" t="n">
        <v>54</v>
      </c>
      <c r="L23" s="118" t="n">
        <v>4.18929402637704</v>
      </c>
    </row>
    <row r="24" s="112" customFormat="true" ht="15" hidden="false" customHeight="true" outlineLevel="0" collapsed="false">
      <c r="A24" s="122"/>
      <c r="B24" s="121"/>
      <c r="C24" s="256" t="s">
        <v>98</v>
      </c>
      <c r="E24" s="115" t="n">
        <v>52.9411764705882</v>
      </c>
      <c r="F24" s="117" t="n">
        <v>711</v>
      </c>
      <c r="G24" s="116" t="n">
        <v>694</v>
      </c>
      <c r="H24" s="116" t="n">
        <v>698</v>
      </c>
      <c r="I24" s="116" t="n">
        <v>669</v>
      </c>
      <c r="J24" s="142" t="n">
        <v>678</v>
      </c>
      <c r="K24" s="116" t="n">
        <v>33</v>
      </c>
      <c r="L24" s="118" t="n">
        <v>4.86725663716814</v>
      </c>
    </row>
    <row r="25" s="112" customFormat="true" ht="15" hidden="false" customHeight="true" outlineLevel="0" collapsed="false">
      <c r="A25" s="122"/>
      <c r="B25" s="121"/>
      <c r="C25" s="256" t="s">
        <v>99</v>
      </c>
      <c r="E25" s="115" t="n">
        <v>47.0588235294118</v>
      </c>
      <c r="F25" s="117" t="n">
        <v>632</v>
      </c>
      <c r="G25" s="116" t="n">
        <v>627</v>
      </c>
      <c r="H25" s="116" t="n">
        <v>609</v>
      </c>
      <c r="I25" s="116" t="n">
        <v>601</v>
      </c>
      <c r="J25" s="142" t="n">
        <v>611</v>
      </c>
      <c r="K25" s="116" t="n">
        <v>21</v>
      </c>
      <c r="L25" s="118" t="n">
        <v>3.43698854337152</v>
      </c>
    </row>
    <row r="26" s="112" customFormat="true" ht="15" hidden="false" customHeight="true" outlineLevel="0" collapsed="false">
      <c r="A26" s="122"/>
      <c r="C26" s="123" t="s">
        <v>180</v>
      </c>
      <c r="D26" s="112" t="s">
        <v>181</v>
      </c>
      <c r="E26" s="115" t="n">
        <v>1.16301608838922</v>
      </c>
      <c r="F26" s="117" t="n">
        <v>120</v>
      </c>
      <c r="G26" s="116" t="n">
        <v>132</v>
      </c>
      <c r="H26" s="116" t="n">
        <v>104</v>
      </c>
      <c r="I26" s="116" t="n">
        <v>97</v>
      </c>
      <c r="J26" s="142" t="n">
        <v>100</v>
      </c>
      <c r="K26" s="116" t="n">
        <v>20</v>
      </c>
      <c r="L26" s="118" t="n">
        <v>20</v>
      </c>
    </row>
    <row r="27" s="112" customFormat="true" ht="15" hidden="false" customHeight="true" outlineLevel="0" collapsed="false">
      <c r="A27" s="122"/>
      <c r="B27" s="121"/>
      <c r="D27" s="257" t="s">
        <v>98</v>
      </c>
      <c r="E27" s="115" t="n">
        <v>50.8333333333333</v>
      </c>
      <c r="F27" s="117" t="n">
        <v>61</v>
      </c>
      <c r="G27" s="116" t="n">
        <v>65</v>
      </c>
      <c r="H27" s="116" t="n">
        <v>53</v>
      </c>
      <c r="I27" s="116" t="n">
        <v>43</v>
      </c>
      <c r="J27" s="142" t="n">
        <v>49</v>
      </c>
      <c r="K27" s="116" t="n">
        <v>12</v>
      </c>
      <c r="L27" s="118" t="n">
        <v>24.4897959183673</v>
      </c>
    </row>
    <row r="28" s="112" customFormat="true" ht="15" hidden="false" customHeight="true" outlineLevel="0" collapsed="false">
      <c r="A28" s="122"/>
      <c r="B28" s="121"/>
      <c r="D28" s="257" t="s">
        <v>99</v>
      </c>
      <c r="E28" s="115" t="n">
        <v>49.1666666666667</v>
      </c>
      <c r="F28" s="117" t="n">
        <v>59</v>
      </c>
      <c r="G28" s="116" t="n">
        <v>67</v>
      </c>
      <c r="H28" s="116" t="n">
        <v>51</v>
      </c>
      <c r="I28" s="116" t="n">
        <v>54</v>
      </c>
      <c r="J28" s="142" t="n">
        <v>51</v>
      </c>
      <c r="K28" s="116" t="n">
        <v>8</v>
      </c>
      <c r="L28" s="118" t="n">
        <v>15.6862745098039</v>
      </c>
    </row>
    <row r="29" s="112" customFormat="true" ht="24" hidden="false" customHeight="true" outlineLevel="0" collapsed="false">
      <c r="A29" s="255" t="s">
        <v>182</v>
      </c>
      <c r="B29" s="255"/>
      <c r="C29" s="255"/>
      <c r="D29" s="255"/>
      <c r="E29" s="115" t="n">
        <v>85.869354526071</v>
      </c>
      <c r="F29" s="117" t="n">
        <v>8860</v>
      </c>
      <c r="G29" s="116" t="n">
        <v>8885</v>
      </c>
      <c r="H29" s="116" t="n">
        <v>8846</v>
      </c>
      <c r="I29" s="116" t="n">
        <v>8800</v>
      </c>
      <c r="J29" s="142" t="n">
        <v>8985</v>
      </c>
      <c r="K29" s="116" t="n">
        <v>-125</v>
      </c>
      <c r="L29" s="118" t="n">
        <v>-1.39120756816917</v>
      </c>
    </row>
    <row r="30" s="112" customFormat="true" ht="15" hidden="false" customHeight="true" outlineLevel="0" collapsed="false">
      <c r="A30" s="122"/>
      <c r="B30" s="121"/>
      <c r="C30" s="256" t="s">
        <v>98</v>
      </c>
      <c r="E30" s="115" t="n">
        <v>40.1693002257336</v>
      </c>
      <c r="F30" s="117" t="n">
        <v>3559</v>
      </c>
      <c r="G30" s="116" t="n">
        <v>3574</v>
      </c>
      <c r="H30" s="116" t="n">
        <v>3545</v>
      </c>
      <c r="I30" s="116" t="n">
        <v>3490</v>
      </c>
      <c r="J30" s="142" t="n">
        <v>3528</v>
      </c>
      <c r="K30" s="116" t="n">
        <v>31</v>
      </c>
      <c r="L30" s="118" t="n">
        <v>0.878684807256236</v>
      </c>
    </row>
    <row r="31" s="112" customFormat="true" ht="15" hidden="false" customHeight="true" outlineLevel="0" collapsed="false">
      <c r="A31" s="122"/>
      <c r="B31" s="121"/>
      <c r="C31" s="256" t="s">
        <v>99</v>
      </c>
      <c r="E31" s="115" t="n">
        <v>59.8306997742664</v>
      </c>
      <c r="F31" s="117" t="n">
        <v>5301</v>
      </c>
      <c r="G31" s="116" t="n">
        <v>5311</v>
      </c>
      <c r="H31" s="116" t="n">
        <v>5301</v>
      </c>
      <c r="I31" s="116" t="n">
        <v>5310</v>
      </c>
      <c r="J31" s="142" t="n">
        <v>5457</v>
      </c>
      <c r="K31" s="116" t="n">
        <v>-156</v>
      </c>
      <c r="L31" s="118" t="n">
        <v>-2.8587135788895</v>
      </c>
    </row>
    <row r="32" s="112" customFormat="true" ht="15" hidden="false" customHeight="true" outlineLevel="0" collapsed="false">
      <c r="A32" s="122"/>
      <c r="B32" s="121" t="s">
        <v>109</v>
      </c>
      <c r="C32" s="256"/>
      <c r="E32" s="115" t="n">
        <v>13.6557472378368</v>
      </c>
      <c r="F32" s="116" t="n">
        <v>1409</v>
      </c>
      <c r="G32" s="116" t="n">
        <v>1411</v>
      </c>
      <c r="H32" s="116" t="n">
        <v>1343</v>
      </c>
      <c r="I32" s="116" t="n">
        <v>1274</v>
      </c>
      <c r="J32" s="142" t="n">
        <v>1239</v>
      </c>
      <c r="K32" s="116" t="n">
        <v>170</v>
      </c>
      <c r="L32" s="118" t="n">
        <v>13.7207425343019</v>
      </c>
    </row>
    <row r="33" s="112" customFormat="true" ht="15" hidden="false" customHeight="true" outlineLevel="0" collapsed="false">
      <c r="A33" s="122"/>
      <c r="B33" s="121"/>
      <c r="C33" s="256" t="s">
        <v>98</v>
      </c>
      <c r="E33" s="115" t="n">
        <v>46.9836763662172</v>
      </c>
      <c r="F33" s="116" t="n">
        <v>662</v>
      </c>
      <c r="G33" s="116" t="n">
        <v>669</v>
      </c>
      <c r="H33" s="116" t="n">
        <v>606</v>
      </c>
      <c r="I33" s="116" t="n">
        <v>575</v>
      </c>
      <c r="J33" s="142" t="n">
        <v>549</v>
      </c>
      <c r="K33" s="116" t="n">
        <v>113</v>
      </c>
      <c r="L33" s="118" t="n">
        <v>20.5828779599271</v>
      </c>
    </row>
    <row r="34" s="112" customFormat="true" ht="15" hidden="false" customHeight="true" outlineLevel="0" collapsed="false">
      <c r="A34" s="122"/>
      <c r="B34" s="121"/>
      <c r="C34" s="256" t="s">
        <v>99</v>
      </c>
      <c r="E34" s="115" t="n">
        <v>53.0163236337828</v>
      </c>
      <c r="F34" s="116" t="n">
        <v>747</v>
      </c>
      <c r="G34" s="116" t="n">
        <v>742</v>
      </c>
      <c r="H34" s="116" t="n">
        <v>737</v>
      </c>
      <c r="I34" s="116" t="n">
        <v>699</v>
      </c>
      <c r="J34" s="142" t="n">
        <v>690</v>
      </c>
      <c r="K34" s="116" t="n">
        <v>57</v>
      </c>
      <c r="L34" s="118" t="n">
        <v>8.26086956521739</v>
      </c>
    </row>
    <row r="35" s="112" customFormat="true" ht="24" hidden="false" customHeight="true" outlineLevel="0" collapsed="false">
      <c r="A35" s="255" t="s">
        <v>187</v>
      </c>
      <c r="B35" s="255"/>
      <c r="C35" s="255"/>
      <c r="D35" s="255"/>
      <c r="E35" s="115" t="n">
        <v>18.4434968017058</v>
      </c>
      <c r="F35" s="116" t="n">
        <v>1903</v>
      </c>
      <c r="G35" s="116" t="n">
        <v>1839</v>
      </c>
      <c r="H35" s="116" t="n">
        <v>1831</v>
      </c>
      <c r="I35" s="116" t="n">
        <v>1768</v>
      </c>
      <c r="J35" s="116" t="n">
        <v>1766</v>
      </c>
      <c r="K35" s="321" t="n">
        <v>137</v>
      </c>
      <c r="L35" s="322" t="n">
        <v>7.75764439411099</v>
      </c>
    </row>
    <row r="36" s="112" customFormat="true" ht="15" hidden="false" customHeight="true" outlineLevel="0" collapsed="false">
      <c r="A36" s="122"/>
      <c r="B36" s="121"/>
      <c r="C36" s="256" t="s">
        <v>98</v>
      </c>
      <c r="E36" s="115" t="n">
        <v>41.6184971098266</v>
      </c>
      <c r="F36" s="116" t="n">
        <v>792</v>
      </c>
      <c r="G36" s="116" t="n">
        <v>787</v>
      </c>
      <c r="H36" s="116" t="n">
        <v>787</v>
      </c>
      <c r="I36" s="116" t="n">
        <v>742</v>
      </c>
      <c r="J36" s="116" t="n">
        <v>709</v>
      </c>
      <c r="K36" s="321" t="n">
        <v>83</v>
      </c>
      <c r="L36" s="118" t="n">
        <v>11.7066290550071</v>
      </c>
    </row>
    <row r="37" s="112" customFormat="true" ht="15" hidden="false" customHeight="true" outlineLevel="0" collapsed="false">
      <c r="A37" s="122"/>
      <c r="B37" s="121"/>
      <c r="C37" s="256" t="s">
        <v>99</v>
      </c>
      <c r="E37" s="115" t="n">
        <v>58.3815028901734</v>
      </c>
      <c r="F37" s="116" t="n">
        <v>1111</v>
      </c>
      <c r="G37" s="116" t="n">
        <v>1052</v>
      </c>
      <c r="H37" s="116" t="n">
        <v>1044</v>
      </c>
      <c r="I37" s="116" t="n">
        <v>1026</v>
      </c>
      <c r="J37" s="142" t="n">
        <v>1057</v>
      </c>
      <c r="K37" s="116" t="n">
        <v>54</v>
      </c>
      <c r="L37" s="118" t="n">
        <v>5.10879848628193</v>
      </c>
    </row>
    <row r="38" s="112" customFormat="true" ht="15" hidden="false" customHeight="true" outlineLevel="0" collapsed="false">
      <c r="A38" s="122"/>
      <c r="B38" s="121" t="s">
        <v>322</v>
      </c>
      <c r="C38" s="256"/>
      <c r="E38" s="115" t="n">
        <v>45.0862570265555</v>
      </c>
      <c r="F38" s="116" t="n">
        <v>4652</v>
      </c>
      <c r="G38" s="116" t="n">
        <v>4694</v>
      </c>
      <c r="H38" s="116" t="n">
        <v>4617</v>
      </c>
      <c r="I38" s="116" t="n">
        <v>4555</v>
      </c>
      <c r="J38" s="142" t="n">
        <v>4655</v>
      </c>
      <c r="K38" s="116" t="n">
        <v>-3</v>
      </c>
      <c r="L38" s="118" t="n">
        <v>-0.0644468313641246</v>
      </c>
    </row>
    <row r="39" s="112" customFormat="true" ht="15" hidden="false" customHeight="true" outlineLevel="0" collapsed="false">
      <c r="A39" s="122"/>
      <c r="B39" s="121"/>
      <c r="C39" s="256" t="s">
        <v>98</v>
      </c>
      <c r="E39" s="115" t="n">
        <v>42.6268271711092</v>
      </c>
      <c r="F39" s="117" t="n">
        <v>1983</v>
      </c>
      <c r="G39" s="116" t="n">
        <v>2000</v>
      </c>
      <c r="H39" s="116" t="n">
        <v>1936</v>
      </c>
      <c r="I39" s="116" t="n">
        <v>1899</v>
      </c>
      <c r="J39" s="142" t="n">
        <v>1941</v>
      </c>
      <c r="K39" s="116" t="n">
        <v>42</v>
      </c>
      <c r="L39" s="118" t="n">
        <v>2.16383307573416</v>
      </c>
    </row>
    <row r="40" s="112" customFormat="true" ht="15" hidden="false" customHeight="true" outlineLevel="0" collapsed="false">
      <c r="A40" s="122"/>
      <c r="B40" s="121"/>
      <c r="C40" s="256" t="s">
        <v>99</v>
      </c>
      <c r="E40" s="115" t="n">
        <v>57.3731728288908</v>
      </c>
      <c r="F40" s="117" t="n">
        <v>2669</v>
      </c>
      <c r="G40" s="116" t="n">
        <v>2694</v>
      </c>
      <c r="H40" s="116" t="n">
        <v>2681</v>
      </c>
      <c r="I40" s="116" t="n">
        <v>2656</v>
      </c>
      <c r="J40" s="142" t="n">
        <v>2714</v>
      </c>
      <c r="K40" s="116" t="n">
        <v>-45</v>
      </c>
      <c r="L40" s="118" t="n">
        <v>-1.65806927044952</v>
      </c>
    </row>
    <row r="41" s="112" customFormat="true" ht="15" hidden="false" customHeight="true" outlineLevel="0" collapsed="false">
      <c r="A41" s="122"/>
      <c r="B41" s="323" t="s">
        <v>323</v>
      </c>
      <c r="C41" s="256"/>
      <c r="E41" s="115" t="n">
        <v>5.46617561542935</v>
      </c>
      <c r="F41" s="117" t="n">
        <v>564</v>
      </c>
      <c r="G41" s="116" t="n">
        <v>556</v>
      </c>
      <c r="H41" s="116" t="n">
        <v>547</v>
      </c>
      <c r="I41" s="116" t="n">
        <v>532</v>
      </c>
      <c r="J41" s="142" t="n">
        <v>556</v>
      </c>
      <c r="K41" s="116" t="n">
        <v>8</v>
      </c>
      <c r="L41" s="118" t="n">
        <v>1.43884892086331</v>
      </c>
    </row>
    <row r="42" s="112" customFormat="true" ht="15" hidden="false" customHeight="true" outlineLevel="0" collapsed="false">
      <c r="A42" s="122"/>
      <c r="B42" s="121"/>
      <c r="C42" s="267" t="s">
        <v>98</v>
      </c>
      <c r="D42" s="186"/>
      <c r="E42" s="115" t="n">
        <v>49.113475177305</v>
      </c>
      <c r="F42" s="117" t="n">
        <v>277</v>
      </c>
      <c r="G42" s="116" t="n">
        <v>273</v>
      </c>
      <c r="H42" s="116" t="n">
        <v>270</v>
      </c>
      <c r="I42" s="116" t="n">
        <v>275</v>
      </c>
      <c r="J42" s="142" t="n">
        <v>277</v>
      </c>
      <c r="K42" s="116" t="n">
        <v>0</v>
      </c>
      <c r="L42" s="118" t="n">
        <v>0</v>
      </c>
    </row>
    <row r="43" s="112" customFormat="true" ht="15" hidden="false" customHeight="true" outlineLevel="0" collapsed="false">
      <c r="A43" s="122"/>
      <c r="B43" s="121"/>
      <c r="C43" s="267" t="s">
        <v>99</v>
      </c>
      <c r="D43" s="186"/>
      <c r="E43" s="115" t="n">
        <v>50.886524822695</v>
      </c>
      <c r="F43" s="117" t="n">
        <v>287</v>
      </c>
      <c r="G43" s="116" t="n">
        <v>283</v>
      </c>
      <c r="H43" s="116" t="n">
        <v>277</v>
      </c>
      <c r="I43" s="116" t="n">
        <v>257</v>
      </c>
      <c r="J43" s="142" t="n">
        <v>279</v>
      </c>
      <c r="K43" s="116" t="n">
        <v>8</v>
      </c>
      <c r="L43" s="118" t="n">
        <v>2.8673835125448</v>
      </c>
    </row>
    <row r="44" s="112" customFormat="true" ht="15" hidden="false" customHeight="true" outlineLevel="0" collapsed="false">
      <c r="A44" s="122"/>
      <c r="B44" s="121" t="s">
        <v>200</v>
      </c>
      <c r="C44" s="267"/>
      <c r="D44" s="186"/>
      <c r="E44" s="115" t="n">
        <v>31.0040705563094</v>
      </c>
      <c r="F44" s="117" t="n">
        <v>3199</v>
      </c>
      <c r="G44" s="116" t="n">
        <v>3255</v>
      </c>
      <c r="H44" s="116" t="n">
        <v>3237</v>
      </c>
      <c r="I44" s="116" t="n">
        <v>3264</v>
      </c>
      <c r="J44" s="142" t="n">
        <v>3289</v>
      </c>
      <c r="K44" s="116" t="n">
        <v>-90</v>
      </c>
      <c r="L44" s="118" t="n">
        <v>-2.73639404074187</v>
      </c>
    </row>
    <row r="45" s="112" customFormat="true" ht="15" hidden="false" customHeight="true" outlineLevel="0" collapsed="false">
      <c r="A45" s="122"/>
      <c r="B45" s="121"/>
      <c r="C45" s="267" t="s">
        <v>98</v>
      </c>
      <c r="D45" s="186"/>
      <c r="E45" s="115" t="n">
        <v>37.0428258830885</v>
      </c>
      <c r="F45" s="117" t="n">
        <v>1185</v>
      </c>
      <c r="G45" s="116" t="n">
        <v>1202</v>
      </c>
      <c r="H45" s="116" t="n">
        <v>1172</v>
      </c>
      <c r="I45" s="116" t="n">
        <v>1164</v>
      </c>
      <c r="J45" s="142" t="n">
        <v>1166</v>
      </c>
      <c r="K45" s="116" t="n">
        <v>19</v>
      </c>
      <c r="L45" s="118" t="n">
        <v>1.6295025728988</v>
      </c>
    </row>
    <row r="46" s="112" customFormat="true" ht="15" hidden="false" customHeight="true" outlineLevel="0" collapsed="false">
      <c r="A46" s="125"/>
      <c r="B46" s="126"/>
      <c r="C46" s="258" t="s">
        <v>99</v>
      </c>
      <c r="D46" s="259"/>
      <c r="E46" s="127" t="n">
        <v>62.9571741169115</v>
      </c>
      <c r="F46" s="145" t="n">
        <v>2014</v>
      </c>
      <c r="G46" s="146" t="n">
        <v>2053</v>
      </c>
      <c r="H46" s="146" t="n">
        <v>2065</v>
      </c>
      <c r="I46" s="146" t="n">
        <v>2100</v>
      </c>
      <c r="J46" s="147" t="n">
        <v>2123</v>
      </c>
      <c r="K46" s="146" t="n">
        <v>-109</v>
      </c>
      <c r="L46" s="148" t="n">
        <v>-5.13424399434762</v>
      </c>
    </row>
    <row r="47" s="268" customFormat="true" ht="11.25" hidden="false" customHeight="true" outlineLevel="0" collapsed="false">
      <c r="B47" s="269"/>
      <c r="C47" s="269"/>
      <c r="D47" s="270"/>
      <c r="E47" s="270"/>
      <c r="F47" s="271"/>
      <c r="G47" s="271"/>
      <c r="H47" s="271"/>
      <c r="I47" s="271"/>
      <c r="J47" s="271"/>
      <c r="K47" s="271"/>
      <c r="L47" s="152" t="s">
        <v>45</v>
      </c>
    </row>
    <row r="48" s="153" customFormat="true" ht="12.75" hidden="false" customHeight="true" outlineLevel="0" collapsed="false">
      <c r="A48" s="154" t="s">
        <v>201</v>
      </c>
      <c r="B48" s="198"/>
      <c r="C48" s="198"/>
      <c r="D48" s="198"/>
      <c r="E48" s="272"/>
      <c r="F48" s="273"/>
      <c r="G48" s="273"/>
      <c r="H48" s="273"/>
      <c r="I48" s="273"/>
      <c r="J48" s="273"/>
      <c r="K48" s="273"/>
      <c r="L48" s="275"/>
    </row>
    <row r="49" customFormat="false" ht="11.25" hidden="false" customHeight="false" outlineLevel="0" collapsed="false">
      <c r="A49" s="276" t="s">
        <v>324</v>
      </c>
      <c r="B49" s="198"/>
      <c r="C49" s="198"/>
      <c r="D49" s="198"/>
      <c r="E49" s="272"/>
      <c r="F49" s="273"/>
      <c r="G49" s="273"/>
      <c r="H49" s="273"/>
      <c r="I49" s="273"/>
      <c r="J49" s="273"/>
      <c r="K49" s="273"/>
      <c r="L49" s="275"/>
    </row>
    <row r="50" customFormat="false" ht="14.25" hidden="false" customHeight="true" outlineLevel="0" collapsed="false">
      <c r="A50" s="278" t="s">
        <v>325</v>
      </c>
      <c r="B50" s="198"/>
      <c r="C50" s="198"/>
      <c r="D50" s="198"/>
      <c r="E50" s="272"/>
      <c r="F50" s="273"/>
      <c r="G50" s="273"/>
      <c r="H50" s="273"/>
      <c r="I50" s="273"/>
      <c r="J50" s="273"/>
      <c r="K50" s="273"/>
      <c r="L50" s="275"/>
    </row>
    <row r="51" customFormat="false" ht="18.75" hidden="false" customHeight="true" outlineLevel="0" collapsed="false">
      <c r="A51" s="157" t="s">
        <v>205</v>
      </c>
      <c r="B51" s="157"/>
      <c r="C51" s="157"/>
      <c r="D51" s="157"/>
      <c r="E51" s="157"/>
      <c r="F51" s="157"/>
      <c r="G51" s="157"/>
      <c r="H51" s="157"/>
      <c r="I51" s="157"/>
      <c r="J51" s="157"/>
      <c r="K51" s="157"/>
      <c r="L51" s="157"/>
    </row>
    <row r="52" customFormat="false" ht="11.25" hidden="false" customHeight="true" outlineLevel="0" collapsed="false">
      <c r="A52" s="157" t="s">
        <v>206</v>
      </c>
      <c r="B52" s="157"/>
      <c r="C52" s="157"/>
      <c r="D52" s="157"/>
      <c r="E52" s="157"/>
      <c r="F52" s="157"/>
      <c r="G52" s="157"/>
      <c r="H52" s="157"/>
      <c r="I52" s="157"/>
      <c r="J52" s="157"/>
      <c r="K52" s="157"/>
      <c r="L52" s="157"/>
    </row>
    <row r="53" customFormat="false" ht="11.25" hidden="false" customHeight="false" outlineLevel="0" collapsed="false"/>
    <row r="54" customFormat="false" ht="21" hidden="false" customHeight="true" outlineLevel="0" collapsed="false"/>
    <row r="55" customFormat="false" ht="12.75" hidden="false" customHeight="true" outlineLevel="0" collapsed="false"/>
  </sheetData>
  <mergeCells count="19">
    <mergeCell ref="A3:L3"/>
    <mergeCell ref="A4:L4"/>
    <mergeCell ref="A5:F5"/>
    <mergeCell ref="A7:D10"/>
    <mergeCell ref="E7:E10"/>
    <mergeCell ref="F7:J7"/>
    <mergeCell ref="K7:L8"/>
    <mergeCell ref="F8:F9"/>
    <mergeCell ref="G8:G9"/>
    <mergeCell ref="H8:H9"/>
    <mergeCell ref="I8:I9"/>
    <mergeCell ref="J8:J9"/>
    <mergeCell ref="A12:D12"/>
    <mergeCell ref="B13:C13"/>
    <mergeCell ref="A14:D14"/>
    <mergeCell ref="A29:D29"/>
    <mergeCell ref="A35:D35"/>
    <mergeCell ref="A51:L51"/>
    <mergeCell ref="A52:L52"/>
  </mergeCells>
  <printOptions headings="false" gridLines="false" gridLinesSet="true" horizontalCentered="true" verticalCentered="false"/>
  <pageMargins left="0.708333333333333" right="0.39375"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3.xml><?xml version="1.0" encoding="utf-8"?>
<worksheet xmlns="http://schemas.openxmlformats.org/spreadsheetml/2006/main" xmlns:r="http://schemas.openxmlformats.org/officeDocument/2006/relationships">
  <sheetPr filterMode="false">
    <pageSetUpPr fitToPage="true"/>
  </sheetPr>
  <dimension ref="A1:O4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95" zeroHeight="false" outlineLevelRow="0" outlineLevelCol="0"/>
  <cols>
    <col collapsed="false" customWidth="true" hidden="false" outlineLevel="0" max="1" min="1" style="86" width="7.62"/>
    <col collapsed="false" customWidth="true" hidden="false" outlineLevel="0" max="2" min="2" style="86" width="42.62"/>
    <col collapsed="false" customWidth="true" hidden="false" outlineLevel="0" max="3" min="3" style="87" width="5.87"/>
    <col collapsed="false" customWidth="true" hidden="false" outlineLevel="0" max="9" min="4" style="88" width="8.5"/>
    <col collapsed="false" customWidth="true" hidden="false" outlineLevel="0" max="10" min="10" style="89" width="8.5"/>
    <col collapsed="false" customWidth="true" hidden="false" outlineLevel="0" max="11" min="11" style="86" width="8.5"/>
    <col collapsed="false" customWidth="true" hidden="false" outlineLevel="0" max="1025" min="12" style="86" width="7.75"/>
  </cols>
  <sheetData>
    <row r="1" s="66" customFormat="true" ht="36.75" hidden="false" customHeight="true" outlineLevel="0" collapsed="false">
      <c r="A1" s="63"/>
      <c r="B1" s="64"/>
      <c r="C1" s="245"/>
      <c r="D1" s="65"/>
      <c r="E1" s="65"/>
      <c r="F1" s="65"/>
      <c r="G1" s="64"/>
      <c r="H1" s="64"/>
      <c r="I1" s="64"/>
      <c r="J1" s="16" t="s">
        <v>56</v>
      </c>
    </row>
    <row r="2" s="66" customFormat="true" ht="11.25" hidden="false" customHeight="true" outlineLevel="0" collapsed="false">
      <c r="A2" s="67"/>
      <c r="B2" s="68"/>
      <c r="C2" s="247"/>
      <c r="D2" s="68"/>
      <c r="E2" s="68"/>
      <c r="F2" s="68"/>
      <c r="G2" s="68"/>
      <c r="H2" s="68"/>
      <c r="I2" s="68"/>
      <c r="J2" s="68"/>
    </row>
    <row r="3" s="25" customFormat="true" ht="20.1" hidden="false" customHeight="true" outlineLevel="0" collapsed="false">
      <c r="A3" s="90" t="s">
        <v>326</v>
      </c>
      <c r="B3" s="90"/>
      <c r="C3" s="90"/>
      <c r="D3" s="90"/>
      <c r="E3" s="90"/>
      <c r="F3" s="90"/>
      <c r="G3" s="90"/>
      <c r="H3" s="90"/>
      <c r="I3" s="90"/>
      <c r="J3" s="90"/>
    </row>
    <row r="4" s="25" customFormat="true" ht="12" hidden="false" customHeight="true" outlineLevel="0" collapsed="false">
      <c r="A4" s="91" t="s">
        <v>84</v>
      </c>
      <c r="B4" s="91"/>
      <c r="C4" s="91"/>
      <c r="D4" s="91"/>
      <c r="E4" s="91"/>
      <c r="F4" s="91"/>
      <c r="G4" s="91"/>
      <c r="H4" s="91"/>
      <c r="I4" s="91"/>
      <c r="J4" s="91"/>
    </row>
    <row r="5" s="25" customFormat="true" ht="12" hidden="false" customHeight="true" outlineLevel="0" collapsed="false">
      <c r="A5" s="92" t="s">
        <v>58</v>
      </c>
      <c r="B5" s="92"/>
      <c r="C5" s="92"/>
      <c r="D5" s="92"/>
      <c r="E5" s="249"/>
      <c r="F5" s="249"/>
      <c r="G5" s="249"/>
      <c r="H5" s="249"/>
      <c r="I5" s="249"/>
      <c r="J5" s="249"/>
    </row>
    <row r="6" s="25" customFormat="true" ht="11.25" hidden="false" customHeight="true" outlineLevel="0" collapsed="false">
      <c r="A6" s="228"/>
      <c r="B6" s="229"/>
      <c r="C6" s="229"/>
      <c r="D6" s="229"/>
      <c r="E6" s="229"/>
      <c r="F6" s="229"/>
      <c r="G6" s="229"/>
      <c r="H6" s="229"/>
      <c r="I6" s="229"/>
      <c r="J6" s="229"/>
    </row>
    <row r="7" s="66" customFormat="true" ht="12" hidden="false" customHeight="true" outlineLevel="0" collapsed="false">
      <c r="A7" s="280" t="s">
        <v>208</v>
      </c>
      <c r="B7" s="280"/>
      <c r="C7" s="96" t="s">
        <v>86</v>
      </c>
      <c r="D7" s="97" t="s">
        <v>320</v>
      </c>
      <c r="E7" s="97"/>
      <c r="F7" s="97"/>
      <c r="G7" s="97"/>
      <c r="H7" s="97"/>
      <c r="I7" s="96" t="s">
        <v>173</v>
      </c>
      <c r="J7" s="96"/>
      <c r="K7" s="98"/>
      <c r="L7" s="98"/>
      <c r="M7" s="98"/>
      <c r="N7" s="98"/>
      <c r="O7" s="98"/>
    </row>
    <row r="8" customFormat="false" ht="21.75" hidden="false" customHeight="true" outlineLevel="0" collapsed="false">
      <c r="A8" s="280"/>
      <c r="B8" s="280"/>
      <c r="C8" s="96"/>
      <c r="D8" s="99" t="s">
        <v>89</v>
      </c>
      <c r="E8" s="99" t="s">
        <v>90</v>
      </c>
      <c r="F8" s="99" t="s">
        <v>91</v>
      </c>
      <c r="G8" s="99" t="s">
        <v>92</v>
      </c>
      <c r="H8" s="99" t="s">
        <v>93</v>
      </c>
      <c r="I8" s="96"/>
      <c r="J8" s="96"/>
    </row>
    <row r="9" customFormat="false" ht="12" hidden="false" customHeight="true" outlineLevel="0" collapsed="false">
      <c r="A9" s="280"/>
      <c r="B9" s="280"/>
      <c r="C9" s="96"/>
      <c r="D9" s="99"/>
      <c r="E9" s="99"/>
      <c r="F9" s="99"/>
      <c r="G9" s="99"/>
      <c r="H9" s="99"/>
      <c r="I9" s="100" t="s">
        <v>94</v>
      </c>
      <c r="J9" s="101" t="s">
        <v>95</v>
      </c>
    </row>
    <row r="10" customFormat="false" ht="12" hidden="false" customHeight="true" outlineLevel="0" collapsed="false">
      <c r="A10" s="281"/>
      <c r="B10" s="282"/>
      <c r="C10" s="96"/>
      <c r="D10" s="102" t="n">
        <v>1</v>
      </c>
      <c r="E10" s="102" t="n">
        <v>2</v>
      </c>
      <c r="F10" s="102" t="n">
        <v>3</v>
      </c>
      <c r="G10" s="102" t="n">
        <v>4</v>
      </c>
      <c r="H10" s="102" t="n">
        <v>5</v>
      </c>
      <c r="I10" s="102" t="n">
        <v>6</v>
      </c>
      <c r="J10" s="102" t="n">
        <v>7</v>
      </c>
      <c r="K10" s="103"/>
    </row>
    <row r="11" s="198" customFormat="true" ht="24.95" hidden="false" customHeight="true" outlineLevel="0" collapsed="false">
      <c r="A11" s="283" t="s">
        <v>96</v>
      </c>
      <c r="B11" s="283"/>
      <c r="C11" s="284" t="n">
        <v>100</v>
      </c>
      <c r="D11" s="117" t="n">
        <v>10318</v>
      </c>
      <c r="E11" s="116" t="n">
        <v>10344</v>
      </c>
      <c r="F11" s="116" t="n">
        <v>10232</v>
      </c>
      <c r="G11" s="116" t="n">
        <v>10119</v>
      </c>
      <c r="H11" s="142" t="n">
        <v>10266</v>
      </c>
      <c r="I11" s="117" t="n">
        <v>52</v>
      </c>
      <c r="J11" s="118" t="n">
        <v>0.50652639781804</v>
      </c>
    </row>
    <row r="12" s="112" customFormat="true" ht="24.95" hidden="false" customHeight="true" outlineLevel="0" collapsed="false">
      <c r="A12" s="199" t="s">
        <v>125</v>
      </c>
      <c r="B12" s="200" t="s">
        <v>126</v>
      </c>
      <c r="C12" s="115" t="n">
        <v>0.174452413258383</v>
      </c>
      <c r="D12" s="117" t="n">
        <v>18</v>
      </c>
      <c r="E12" s="116" t="n">
        <v>25</v>
      </c>
      <c r="F12" s="116" t="n">
        <v>37</v>
      </c>
      <c r="G12" s="116" t="n">
        <v>20</v>
      </c>
      <c r="H12" s="142" t="n">
        <v>21</v>
      </c>
      <c r="I12" s="117" t="n">
        <v>-3</v>
      </c>
      <c r="J12" s="118" t="n">
        <v>-14.2857142857143</v>
      </c>
    </row>
    <row r="13" s="112" customFormat="true" ht="24.95" hidden="false" customHeight="true" outlineLevel="0" collapsed="false">
      <c r="A13" s="199" t="s">
        <v>127</v>
      </c>
      <c r="B13" s="205" t="s">
        <v>128</v>
      </c>
      <c r="C13" s="115" t="n">
        <v>1.98681915099826</v>
      </c>
      <c r="D13" s="117" t="n">
        <v>205</v>
      </c>
      <c r="E13" s="116" t="n">
        <v>204</v>
      </c>
      <c r="F13" s="116" t="n">
        <v>195</v>
      </c>
      <c r="G13" s="116" t="n">
        <v>196</v>
      </c>
      <c r="H13" s="142" t="n">
        <v>194</v>
      </c>
      <c r="I13" s="117" t="n">
        <v>11</v>
      </c>
      <c r="J13" s="118" t="n">
        <v>5.67010309278351</v>
      </c>
    </row>
    <row r="14" s="286" customFormat="true" ht="24.95" hidden="false" customHeight="true" outlineLevel="0" collapsed="false">
      <c r="A14" s="199" t="s">
        <v>209</v>
      </c>
      <c r="B14" s="205" t="s">
        <v>130</v>
      </c>
      <c r="C14" s="115" t="n">
        <v>4.19654971893778</v>
      </c>
      <c r="D14" s="117" t="n">
        <v>433</v>
      </c>
      <c r="E14" s="116" t="n">
        <v>445</v>
      </c>
      <c r="F14" s="116" t="n">
        <v>416</v>
      </c>
      <c r="G14" s="116" t="n">
        <v>442</v>
      </c>
      <c r="H14" s="142" t="n">
        <v>444</v>
      </c>
      <c r="I14" s="117" t="n">
        <v>-11</v>
      </c>
      <c r="J14" s="118" t="n">
        <v>-2.47747747747748</v>
      </c>
      <c r="K14" s="112"/>
      <c r="L14" s="112"/>
      <c r="M14" s="112"/>
      <c r="N14" s="112"/>
      <c r="O14" s="112"/>
    </row>
    <row r="15" s="112" customFormat="true" ht="24.95" hidden="false" customHeight="true" outlineLevel="0" collapsed="false">
      <c r="A15" s="199" t="s">
        <v>210</v>
      </c>
      <c r="B15" s="205" t="s">
        <v>211</v>
      </c>
      <c r="C15" s="115" t="n">
        <v>2.28726497383214</v>
      </c>
      <c r="D15" s="117" t="n">
        <v>236</v>
      </c>
      <c r="E15" s="116" t="n">
        <v>246</v>
      </c>
      <c r="F15" s="116" t="n">
        <v>222</v>
      </c>
      <c r="G15" s="116" t="n">
        <v>240</v>
      </c>
      <c r="H15" s="142" t="n">
        <v>238</v>
      </c>
      <c r="I15" s="117" t="n">
        <v>-2</v>
      </c>
      <c r="J15" s="118" t="n">
        <v>-0.840336134453782</v>
      </c>
    </row>
    <row r="16" s="286" customFormat="true" ht="24.95" hidden="false" customHeight="true" outlineLevel="0" collapsed="false">
      <c r="A16" s="199" t="s">
        <v>212</v>
      </c>
      <c r="B16" s="205" t="s">
        <v>134</v>
      </c>
      <c r="C16" s="115" t="n">
        <v>1.46346191122311</v>
      </c>
      <c r="D16" s="117" t="n">
        <v>151</v>
      </c>
      <c r="E16" s="116" t="n">
        <v>153</v>
      </c>
      <c r="F16" s="116" t="n">
        <v>147</v>
      </c>
      <c r="G16" s="116" t="n">
        <v>156</v>
      </c>
      <c r="H16" s="142" t="n">
        <v>158</v>
      </c>
      <c r="I16" s="117" t="n">
        <v>-7</v>
      </c>
      <c r="J16" s="118" t="n">
        <v>-4.43037974683544</v>
      </c>
      <c r="K16" s="112"/>
      <c r="L16" s="112"/>
      <c r="M16" s="112"/>
      <c r="N16" s="112"/>
      <c r="O16" s="112"/>
    </row>
    <row r="17" s="112" customFormat="true" ht="24.95" hidden="false" customHeight="true" outlineLevel="0" collapsed="false">
      <c r="A17" s="199" t="s">
        <v>135</v>
      </c>
      <c r="B17" s="205" t="s">
        <v>214</v>
      </c>
      <c r="C17" s="115" t="n">
        <v>0.445822833882535</v>
      </c>
      <c r="D17" s="117" t="n">
        <v>46</v>
      </c>
      <c r="E17" s="116" t="n">
        <v>46</v>
      </c>
      <c r="F17" s="116" t="n">
        <v>47</v>
      </c>
      <c r="G17" s="116" t="n">
        <v>46</v>
      </c>
      <c r="H17" s="142" t="n">
        <v>48</v>
      </c>
      <c r="I17" s="117" t="n">
        <v>-2</v>
      </c>
      <c r="J17" s="118" t="n">
        <v>-4.16666666666667</v>
      </c>
    </row>
    <row r="18" s="286" customFormat="true" ht="24.95" hidden="false" customHeight="true" outlineLevel="0" collapsed="false">
      <c r="A18" s="207" t="s">
        <v>137</v>
      </c>
      <c r="B18" s="208" t="s">
        <v>138</v>
      </c>
      <c r="C18" s="115" t="n">
        <v>4.71021515797635</v>
      </c>
      <c r="D18" s="117" t="n">
        <v>486</v>
      </c>
      <c r="E18" s="116" t="n">
        <v>514</v>
      </c>
      <c r="F18" s="116" t="n">
        <v>524</v>
      </c>
      <c r="G18" s="116" t="n">
        <v>513</v>
      </c>
      <c r="H18" s="142" t="n">
        <v>526</v>
      </c>
      <c r="I18" s="117" t="n">
        <v>-40</v>
      </c>
      <c r="J18" s="118" t="n">
        <v>-7.60456273764259</v>
      </c>
      <c r="K18" s="112"/>
      <c r="L18" s="112"/>
      <c r="M18" s="112"/>
      <c r="N18" s="112"/>
      <c r="O18" s="112"/>
    </row>
    <row r="19" s="112" customFormat="true" ht="24.95" hidden="false" customHeight="true" outlineLevel="0" collapsed="false">
      <c r="A19" s="199" t="s">
        <v>139</v>
      </c>
      <c r="B19" s="205" t="s">
        <v>140</v>
      </c>
      <c r="C19" s="115" t="n">
        <v>18.8602442333786</v>
      </c>
      <c r="D19" s="117" t="n">
        <v>1946</v>
      </c>
      <c r="E19" s="116" t="n">
        <v>1962</v>
      </c>
      <c r="F19" s="116" t="n">
        <v>1942</v>
      </c>
      <c r="G19" s="116" t="n">
        <v>1925</v>
      </c>
      <c r="H19" s="142" t="n">
        <v>1991</v>
      </c>
      <c r="I19" s="117" t="n">
        <v>-45</v>
      </c>
      <c r="J19" s="118" t="n">
        <v>-2.26017076845806</v>
      </c>
    </row>
    <row r="20" s="286" customFormat="true" ht="24.95" hidden="false" customHeight="true" outlineLevel="0" collapsed="false">
      <c r="A20" s="199" t="s">
        <v>141</v>
      </c>
      <c r="B20" s="205" t="s">
        <v>142</v>
      </c>
      <c r="C20" s="115" t="n">
        <v>6.83271951928668</v>
      </c>
      <c r="D20" s="117" t="n">
        <v>705</v>
      </c>
      <c r="E20" s="116" t="n">
        <v>702</v>
      </c>
      <c r="F20" s="116" t="n">
        <v>677</v>
      </c>
      <c r="G20" s="116" t="n">
        <v>665</v>
      </c>
      <c r="H20" s="142" t="n">
        <v>655</v>
      </c>
      <c r="I20" s="117" t="n">
        <v>50</v>
      </c>
      <c r="J20" s="118" t="n">
        <v>7.63358778625954</v>
      </c>
      <c r="K20" s="112"/>
      <c r="L20" s="112"/>
      <c r="M20" s="112"/>
      <c r="N20" s="112"/>
      <c r="O20" s="112"/>
    </row>
    <row r="21" s="112" customFormat="true" ht="24.95" hidden="false" customHeight="true" outlineLevel="0" collapsed="false">
      <c r="A21" s="207" t="s">
        <v>143</v>
      </c>
      <c r="B21" s="208" t="s">
        <v>144</v>
      </c>
      <c r="C21" s="115" t="n">
        <v>8.89707307617755</v>
      </c>
      <c r="D21" s="117" t="n">
        <v>918</v>
      </c>
      <c r="E21" s="116" t="n">
        <v>931</v>
      </c>
      <c r="F21" s="116" t="n">
        <v>900</v>
      </c>
      <c r="G21" s="116" t="n">
        <v>872</v>
      </c>
      <c r="H21" s="142" t="n">
        <v>965</v>
      </c>
      <c r="I21" s="117" t="n">
        <v>-47</v>
      </c>
      <c r="J21" s="118" t="n">
        <v>-4.87046632124352</v>
      </c>
    </row>
    <row r="22" s="112" customFormat="true" ht="24.95" hidden="false" customHeight="true" outlineLevel="0" collapsed="false">
      <c r="A22" s="207" t="s">
        <v>145</v>
      </c>
      <c r="B22" s="205" t="s">
        <v>146</v>
      </c>
      <c r="C22" s="115" t="n">
        <v>1.2987012987013</v>
      </c>
      <c r="D22" s="117" t="n">
        <v>134</v>
      </c>
      <c r="E22" s="116" t="n">
        <v>134</v>
      </c>
      <c r="F22" s="116" t="n">
        <v>203</v>
      </c>
      <c r="G22" s="116" t="n">
        <v>213</v>
      </c>
      <c r="H22" s="142" t="n">
        <v>214</v>
      </c>
      <c r="I22" s="117" t="n">
        <v>-80</v>
      </c>
      <c r="J22" s="118" t="n">
        <v>-37.3831775700935</v>
      </c>
    </row>
    <row r="23" s="112" customFormat="true" ht="24.95" hidden="false" customHeight="true" outlineLevel="0" collapsed="false">
      <c r="A23" s="199" t="s">
        <v>147</v>
      </c>
      <c r="B23" s="205" t="s">
        <v>148</v>
      </c>
      <c r="C23" s="115" t="n">
        <v>0.940104671447955</v>
      </c>
      <c r="D23" s="117" t="n">
        <v>97</v>
      </c>
      <c r="E23" s="116" t="n">
        <v>93</v>
      </c>
      <c r="F23" s="116" t="n">
        <v>91</v>
      </c>
      <c r="G23" s="116" t="n">
        <v>95</v>
      </c>
      <c r="H23" s="142" t="n">
        <v>101</v>
      </c>
      <c r="I23" s="117" t="n">
        <v>-4</v>
      </c>
      <c r="J23" s="118" t="n">
        <v>-3.96039603960396</v>
      </c>
    </row>
    <row r="24" s="112" customFormat="true" ht="24.95" hidden="false" customHeight="true" outlineLevel="0" collapsed="false">
      <c r="A24" s="199" t="s">
        <v>149</v>
      </c>
      <c r="B24" s="205" t="s">
        <v>215</v>
      </c>
      <c r="C24" s="115" t="n">
        <v>10.3896103896104</v>
      </c>
      <c r="D24" s="117" t="n">
        <v>1072</v>
      </c>
      <c r="E24" s="116" t="n">
        <v>1080</v>
      </c>
      <c r="F24" s="116" t="n">
        <v>1013</v>
      </c>
      <c r="G24" s="116" t="n">
        <v>1041</v>
      </c>
      <c r="H24" s="142" t="n">
        <v>1022</v>
      </c>
      <c r="I24" s="117" t="n">
        <v>50</v>
      </c>
      <c r="J24" s="118" t="n">
        <v>4.89236790606654</v>
      </c>
    </row>
    <row r="25" s="112" customFormat="true" ht="24.95" hidden="false" customHeight="true" outlineLevel="0" collapsed="false">
      <c r="A25" s="199" t="s">
        <v>216</v>
      </c>
      <c r="B25" s="209" t="s">
        <v>152</v>
      </c>
      <c r="C25" s="115" t="n">
        <v>9.51734832331847</v>
      </c>
      <c r="D25" s="117" t="n">
        <v>982</v>
      </c>
      <c r="E25" s="116" t="n">
        <v>951</v>
      </c>
      <c r="F25" s="116" t="n">
        <v>949</v>
      </c>
      <c r="G25" s="116" t="n">
        <v>912</v>
      </c>
      <c r="H25" s="142" t="n">
        <v>903</v>
      </c>
      <c r="I25" s="117" t="n">
        <v>79</v>
      </c>
      <c r="J25" s="118" t="n">
        <v>8.74861572535991</v>
      </c>
    </row>
    <row r="26" s="112" customFormat="true" ht="24.95" hidden="false" customHeight="true" outlineLevel="0" collapsed="false">
      <c r="A26" s="207" t="n">
        <v>782.783</v>
      </c>
      <c r="B26" s="210" t="s">
        <v>153</v>
      </c>
      <c r="C26" s="115" t="n">
        <v>0.125993409575499</v>
      </c>
      <c r="D26" s="117" t="n">
        <v>13</v>
      </c>
      <c r="E26" s="116" t="n">
        <v>19</v>
      </c>
      <c r="F26" s="116" t="n">
        <v>22</v>
      </c>
      <c r="G26" s="116" t="n">
        <v>21</v>
      </c>
      <c r="H26" s="142" t="n">
        <v>27</v>
      </c>
      <c r="I26" s="117" t="n">
        <v>-14</v>
      </c>
      <c r="J26" s="118" t="n">
        <v>-51.8518518518519</v>
      </c>
    </row>
    <row r="27" s="112" customFormat="true" ht="24.95" hidden="false" customHeight="true" outlineLevel="0" collapsed="false">
      <c r="A27" s="199" t="s">
        <v>154</v>
      </c>
      <c r="B27" s="205" t="s">
        <v>155</v>
      </c>
      <c r="C27" s="115" t="n">
        <v>0.174452413258383</v>
      </c>
      <c r="D27" s="117" t="n">
        <v>18</v>
      </c>
      <c r="E27" s="116" t="n">
        <v>21</v>
      </c>
      <c r="F27" s="116" t="n">
        <v>24</v>
      </c>
      <c r="G27" s="116" t="n">
        <v>24</v>
      </c>
      <c r="H27" s="142" t="n">
        <v>20</v>
      </c>
      <c r="I27" s="117" t="n">
        <v>-2</v>
      </c>
      <c r="J27" s="118" t="n">
        <v>-10</v>
      </c>
    </row>
    <row r="28" s="112" customFormat="true" ht="24.95" hidden="false" customHeight="true" outlineLevel="0" collapsed="false">
      <c r="A28" s="199" t="s">
        <v>156</v>
      </c>
      <c r="B28" s="205" t="s">
        <v>157</v>
      </c>
      <c r="C28" s="115" t="n">
        <v>2.2194223686761</v>
      </c>
      <c r="D28" s="117" t="n">
        <v>229</v>
      </c>
      <c r="E28" s="116" t="n">
        <v>222</v>
      </c>
      <c r="F28" s="116" t="n">
        <v>222</v>
      </c>
      <c r="G28" s="116" t="n">
        <v>217</v>
      </c>
      <c r="H28" s="142" t="n">
        <v>205</v>
      </c>
      <c r="I28" s="117" t="n">
        <v>24</v>
      </c>
      <c r="J28" s="118" t="n">
        <v>11.7073170731707</v>
      </c>
    </row>
    <row r="29" s="112" customFormat="true" ht="24.95" hidden="false" customHeight="true" outlineLevel="0" collapsed="false">
      <c r="A29" s="199" t="n">
        <v>86</v>
      </c>
      <c r="B29" s="205" t="s">
        <v>158</v>
      </c>
      <c r="C29" s="115" t="n">
        <v>7.82128319441752</v>
      </c>
      <c r="D29" s="117" t="n">
        <v>807</v>
      </c>
      <c r="E29" s="116" t="n">
        <v>802</v>
      </c>
      <c r="F29" s="116" t="n">
        <v>799</v>
      </c>
      <c r="G29" s="116" t="n">
        <v>778</v>
      </c>
      <c r="H29" s="142" t="n">
        <v>796</v>
      </c>
      <c r="I29" s="117" t="n">
        <v>11</v>
      </c>
      <c r="J29" s="118" t="n">
        <v>1.38190954773869</v>
      </c>
    </row>
    <row r="30" s="112" customFormat="true" ht="24.95" hidden="false" customHeight="true" outlineLevel="0" collapsed="false">
      <c r="A30" s="199" t="n">
        <v>87.88</v>
      </c>
      <c r="B30" s="209" t="s">
        <v>159</v>
      </c>
      <c r="C30" s="115" t="n">
        <v>6.90056212444272</v>
      </c>
      <c r="D30" s="117" t="n">
        <v>712</v>
      </c>
      <c r="E30" s="116" t="n">
        <v>695</v>
      </c>
      <c r="F30" s="116" t="n">
        <v>685</v>
      </c>
      <c r="G30" s="116" t="n">
        <v>676</v>
      </c>
      <c r="H30" s="142" t="n">
        <v>694</v>
      </c>
      <c r="I30" s="117" t="n">
        <v>18</v>
      </c>
      <c r="J30" s="118" t="n">
        <v>2.59365994236311</v>
      </c>
    </row>
    <row r="31" s="112" customFormat="true" ht="24.95" hidden="false" customHeight="true" outlineLevel="0" collapsed="false">
      <c r="A31" s="199" t="s">
        <v>160</v>
      </c>
      <c r="B31" s="205" t="s">
        <v>161</v>
      </c>
      <c r="C31" s="115" t="n">
        <v>14.9544485365381</v>
      </c>
      <c r="D31" s="117" t="n">
        <v>1543</v>
      </c>
      <c r="E31" s="116" t="n">
        <v>1544</v>
      </c>
      <c r="F31" s="116" t="n">
        <v>1533</v>
      </c>
      <c r="G31" s="116" t="n">
        <v>1509</v>
      </c>
      <c r="H31" s="142" t="n">
        <v>1488</v>
      </c>
      <c r="I31" s="117" t="n">
        <v>55</v>
      </c>
      <c r="J31" s="118" t="n">
        <v>3.69623655913978</v>
      </c>
    </row>
    <row r="32" s="112" customFormat="true" ht="24.95" hidden="false" customHeight="true" outlineLevel="0" collapsed="false">
      <c r="A32" s="199"/>
      <c r="B32" s="209" t="s">
        <v>162</v>
      </c>
      <c r="C32" s="115" t="n">
        <v>0</v>
      </c>
      <c r="D32" s="117" t="n">
        <v>0</v>
      </c>
      <c r="E32" s="116" t="n">
        <v>0</v>
      </c>
      <c r="F32" s="116" t="n">
        <v>0</v>
      </c>
      <c r="G32" s="116" t="n">
        <v>0</v>
      </c>
      <c r="H32" s="142" t="n">
        <v>0</v>
      </c>
      <c r="I32" s="117" t="n">
        <v>0</v>
      </c>
      <c r="J32" s="118" t="n">
        <v>0</v>
      </c>
    </row>
    <row r="33" s="112" customFormat="true" ht="24.95" hidden="false" customHeight="true" outlineLevel="0" collapsed="false">
      <c r="A33" s="211" t="s">
        <v>163</v>
      </c>
      <c r="B33" s="212"/>
      <c r="C33" s="288"/>
      <c r="D33" s="117"/>
      <c r="E33" s="116"/>
      <c r="F33" s="116"/>
      <c r="G33" s="116"/>
      <c r="H33" s="142"/>
      <c r="I33" s="139"/>
      <c r="J33" s="140"/>
    </row>
    <row r="34" s="112" customFormat="true" ht="24.95" hidden="false" customHeight="true" outlineLevel="0" collapsed="false">
      <c r="A34" s="289" t="s">
        <v>125</v>
      </c>
      <c r="B34" s="290" t="s">
        <v>126</v>
      </c>
      <c r="C34" s="115" t="n">
        <v>0.174452413258383</v>
      </c>
      <c r="D34" s="117" t="n">
        <v>18</v>
      </c>
      <c r="E34" s="116" t="n">
        <v>25</v>
      </c>
      <c r="F34" s="116" t="n">
        <v>37</v>
      </c>
      <c r="G34" s="116" t="n">
        <v>20</v>
      </c>
      <c r="H34" s="142" t="n">
        <v>21</v>
      </c>
      <c r="I34" s="117" t="n">
        <v>-3</v>
      </c>
      <c r="J34" s="118" t="n">
        <v>-14.2857142857143</v>
      </c>
    </row>
    <row r="35" s="112" customFormat="true" ht="24.95" hidden="false" customHeight="true" outlineLevel="0" collapsed="false">
      <c r="A35" s="291" t="s">
        <v>164</v>
      </c>
      <c r="B35" s="292" t="s">
        <v>165</v>
      </c>
      <c r="C35" s="115" t="n">
        <v>10.8935840279124</v>
      </c>
      <c r="D35" s="117" t="n">
        <v>1124</v>
      </c>
      <c r="E35" s="116" t="n">
        <v>1163</v>
      </c>
      <c r="F35" s="116" t="n">
        <v>1135</v>
      </c>
      <c r="G35" s="116" t="n">
        <v>1151</v>
      </c>
      <c r="H35" s="142" t="n">
        <v>1164</v>
      </c>
      <c r="I35" s="117" t="n">
        <v>-40</v>
      </c>
      <c r="J35" s="118" t="n">
        <v>-3.43642611683849</v>
      </c>
    </row>
    <row r="36" s="112" customFormat="true" ht="24.95" hidden="false" customHeight="true" outlineLevel="0" collapsed="false">
      <c r="A36" s="293" t="s">
        <v>166</v>
      </c>
      <c r="B36" s="294" t="s">
        <v>167</v>
      </c>
      <c r="C36" s="127" t="n">
        <v>88.9319635588292</v>
      </c>
      <c r="D36" s="145" t="n">
        <v>9176</v>
      </c>
      <c r="E36" s="146" t="n">
        <v>9156</v>
      </c>
      <c r="F36" s="146" t="n">
        <v>9060</v>
      </c>
      <c r="G36" s="146" t="n">
        <v>8948</v>
      </c>
      <c r="H36" s="147" t="n">
        <v>9081</v>
      </c>
      <c r="I36" s="145" t="n">
        <v>95</v>
      </c>
      <c r="J36" s="148" t="n">
        <v>1.04614029291928</v>
      </c>
    </row>
    <row r="37" s="326" customFormat="true" ht="11.25" hidden="false" customHeight="true" outlineLevel="0" collapsed="false">
      <c r="A37" s="324"/>
      <c r="B37" s="325"/>
      <c r="C37" s="325"/>
      <c r="D37" s="151"/>
      <c r="E37" s="151"/>
      <c r="F37" s="151"/>
      <c r="G37" s="151"/>
      <c r="H37" s="151"/>
      <c r="I37" s="151"/>
      <c r="J37" s="223" t="s">
        <v>45</v>
      </c>
    </row>
    <row r="38" s="286" customFormat="true" ht="12.75" hidden="false" customHeight="true" outlineLevel="0" collapsed="false">
      <c r="A38" s="295" t="s">
        <v>115</v>
      </c>
      <c r="B38" s="296"/>
      <c r="C38" s="296"/>
      <c r="D38" s="296"/>
      <c r="E38" s="296"/>
      <c r="F38" s="296"/>
      <c r="G38" s="296"/>
      <c r="H38" s="296"/>
      <c r="I38" s="296"/>
      <c r="J38" s="296"/>
    </row>
    <row r="39" customFormat="false" ht="31.5" hidden="false" customHeight="true" outlineLevel="0" collapsed="false">
      <c r="A39" s="297" t="s">
        <v>219</v>
      </c>
      <c r="B39" s="297"/>
      <c r="C39" s="297"/>
      <c r="D39" s="297"/>
      <c r="E39" s="297"/>
      <c r="F39" s="297"/>
      <c r="G39" s="297"/>
      <c r="H39" s="297"/>
      <c r="I39" s="297"/>
      <c r="J39" s="297"/>
    </row>
    <row r="40" customFormat="false" ht="18.75" hidden="false" customHeight="true" outlineLevel="0" collapsed="false"/>
    <row r="41" customFormat="false" ht="12.75" hidden="false" customHeight="true" outlineLevel="0" collapsed="false"/>
  </sheetData>
  <mergeCells count="14">
    <mergeCell ref="A3:J3"/>
    <mergeCell ref="A4:J4"/>
    <mergeCell ref="A5:D5"/>
    <mergeCell ref="A7:B9"/>
    <mergeCell ref="C7:C10"/>
    <mergeCell ref="D7:H7"/>
    <mergeCell ref="I7:J8"/>
    <mergeCell ref="D8:D9"/>
    <mergeCell ref="E8:E9"/>
    <mergeCell ref="F8:F9"/>
    <mergeCell ref="G8:G9"/>
    <mergeCell ref="H8:H9"/>
    <mergeCell ref="A11:B11"/>
    <mergeCell ref="A39:J39"/>
  </mergeCells>
  <printOptions headings="false" gridLines="false" gridLinesSet="true" horizontalCentered="true" verticalCentered="false"/>
  <pageMargins left="0.708333333333333" right="0.39375"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4.xml><?xml version="1.0" encoding="utf-8"?>
<worksheet xmlns="http://schemas.openxmlformats.org/spreadsheetml/2006/main" xmlns:r="http://schemas.openxmlformats.org/officeDocument/2006/relationships">
  <sheetPr filterMode="false">
    <pageSetUpPr fitToPage="false"/>
  </sheetPr>
  <dimension ref="A1:O86"/>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95" zeroHeight="false" outlineLevelRow="0" outlineLevelCol="0"/>
  <cols>
    <col collapsed="false" customWidth="true" hidden="false" outlineLevel="0" max="1" min="1" style="86" width="5.87"/>
    <col collapsed="false" customWidth="true" hidden="false" outlineLevel="0" max="2" min="2" style="86" width="26"/>
    <col collapsed="false" customWidth="true" hidden="false" outlineLevel="0" max="3" min="3" style="86" width="5.87"/>
    <col collapsed="false" customWidth="true" hidden="false" outlineLevel="0" max="4" min="4" style="87" width="8.5"/>
    <col collapsed="false" customWidth="true" hidden="false" outlineLevel="0" max="10" min="5" style="88" width="8.5"/>
    <col collapsed="false" customWidth="true" hidden="false" outlineLevel="0" max="11" min="11" style="89" width="8.5"/>
    <col collapsed="false" customWidth="true" hidden="false" outlineLevel="0" max="12" min="12" style="86" width="1.87"/>
    <col collapsed="false" customWidth="true" hidden="false" outlineLevel="0" max="1025" min="13" style="86" width="7.75"/>
  </cols>
  <sheetData>
    <row r="1" s="66" customFormat="true" ht="36.75" hidden="false" customHeight="true" outlineLevel="0" collapsed="false">
      <c r="A1" s="63"/>
      <c r="B1" s="64"/>
      <c r="C1" s="64"/>
      <c r="D1" s="65"/>
      <c r="E1" s="65"/>
      <c r="F1" s="65"/>
      <c r="G1" s="65"/>
      <c r="H1" s="64"/>
      <c r="I1" s="64"/>
      <c r="J1" s="64"/>
      <c r="K1" s="16" t="s">
        <v>56</v>
      </c>
    </row>
    <row r="2" s="66" customFormat="true" ht="11.25" hidden="false" customHeight="true" outlineLevel="0" collapsed="false">
      <c r="A2" s="67"/>
      <c r="B2" s="68"/>
      <c r="C2" s="68"/>
      <c r="D2" s="68"/>
      <c r="E2" s="68"/>
      <c r="F2" s="68"/>
      <c r="G2" s="68"/>
      <c r="H2" s="68"/>
      <c r="I2" s="68"/>
      <c r="J2" s="68"/>
      <c r="K2" s="68"/>
    </row>
    <row r="3" s="25" customFormat="true" ht="20.1" hidden="false" customHeight="true" outlineLevel="0" collapsed="false">
      <c r="A3" s="90" t="s">
        <v>327</v>
      </c>
      <c r="B3" s="90"/>
      <c r="C3" s="90"/>
      <c r="D3" s="90"/>
      <c r="E3" s="90"/>
      <c r="F3" s="90"/>
      <c r="G3" s="90"/>
      <c r="H3" s="90"/>
      <c r="I3" s="90"/>
      <c r="J3" s="90"/>
      <c r="K3" s="90"/>
    </row>
    <row r="4" s="25" customFormat="true" ht="12" hidden="false" customHeight="true" outlineLevel="0" collapsed="false">
      <c r="A4" s="91" t="s">
        <v>84</v>
      </c>
      <c r="B4" s="91"/>
      <c r="C4" s="91"/>
      <c r="D4" s="91"/>
      <c r="E4" s="91"/>
      <c r="F4" s="91"/>
      <c r="G4" s="91"/>
      <c r="H4" s="91"/>
      <c r="I4" s="91"/>
      <c r="J4" s="91"/>
      <c r="K4" s="91"/>
    </row>
    <row r="5" s="25" customFormat="true" ht="12" hidden="false" customHeight="true" outlineLevel="0" collapsed="false">
      <c r="A5" s="92" t="s">
        <v>58</v>
      </c>
      <c r="B5" s="92"/>
      <c r="C5" s="92"/>
      <c r="D5" s="92"/>
      <c r="E5" s="92"/>
      <c r="F5" s="249"/>
      <c r="G5" s="249"/>
      <c r="H5" s="249"/>
      <c r="I5" s="249"/>
      <c r="J5" s="249"/>
      <c r="K5" s="249"/>
    </row>
    <row r="6" s="25" customFormat="true" ht="11.25" hidden="false" customHeight="true" outlineLevel="0" collapsed="false">
      <c r="A6" s="228"/>
      <c r="B6" s="229"/>
      <c r="C6" s="229"/>
      <c r="D6" s="229"/>
      <c r="E6" s="229"/>
      <c r="F6" s="229"/>
      <c r="G6" s="229"/>
      <c r="H6" s="229"/>
      <c r="I6" s="229"/>
      <c r="J6" s="229"/>
    </row>
    <row r="7" s="66" customFormat="true" ht="12" hidden="false" customHeight="true" outlineLevel="0" collapsed="false">
      <c r="A7" s="298" t="s">
        <v>328</v>
      </c>
      <c r="B7" s="298"/>
      <c r="C7" s="298"/>
      <c r="D7" s="96" t="s">
        <v>86</v>
      </c>
      <c r="E7" s="97" t="s">
        <v>320</v>
      </c>
      <c r="F7" s="97"/>
      <c r="G7" s="97"/>
      <c r="H7" s="97"/>
      <c r="I7" s="97"/>
      <c r="J7" s="96" t="s">
        <v>173</v>
      </c>
      <c r="K7" s="96"/>
      <c r="L7" s="98"/>
      <c r="M7" s="98"/>
      <c r="N7" s="98"/>
      <c r="O7" s="98"/>
    </row>
    <row r="8" customFormat="false" ht="21.75" hidden="false" customHeight="true" outlineLevel="0" collapsed="false">
      <c r="A8" s="298"/>
      <c r="B8" s="298"/>
      <c r="C8" s="298"/>
      <c r="D8" s="96"/>
      <c r="E8" s="99" t="s">
        <v>89</v>
      </c>
      <c r="F8" s="99" t="s">
        <v>90</v>
      </c>
      <c r="G8" s="99" t="s">
        <v>91</v>
      </c>
      <c r="H8" s="99" t="s">
        <v>92</v>
      </c>
      <c r="I8" s="99" t="s">
        <v>93</v>
      </c>
      <c r="J8" s="96"/>
      <c r="K8" s="96"/>
    </row>
    <row r="9" customFormat="false" ht="12" hidden="false" customHeight="true" outlineLevel="0" collapsed="false">
      <c r="A9" s="298"/>
      <c r="B9" s="298"/>
      <c r="C9" s="298"/>
      <c r="D9" s="96"/>
      <c r="E9" s="99"/>
      <c r="F9" s="99"/>
      <c r="G9" s="99"/>
      <c r="H9" s="99"/>
      <c r="I9" s="99"/>
      <c r="J9" s="100" t="s">
        <v>94</v>
      </c>
      <c r="K9" s="101" t="s">
        <v>95</v>
      </c>
    </row>
    <row r="10" customFormat="false" ht="12" hidden="false" customHeight="true" outlineLevel="0" collapsed="false">
      <c r="A10" s="298"/>
      <c r="B10" s="298"/>
      <c r="C10" s="298"/>
      <c r="D10" s="96"/>
      <c r="E10" s="102" t="n">
        <v>1</v>
      </c>
      <c r="F10" s="102" t="n">
        <v>2</v>
      </c>
      <c r="G10" s="102" t="n">
        <v>3</v>
      </c>
      <c r="H10" s="102" t="n">
        <v>4</v>
      </c>
      <c r="I10" s="102" t="n">
        <v>5</v>
      </c>
      <c r="J10" s="102" t="n">
        <v>6</v>
      </c>
      <c r="K10" s="102" t="n">
        <v>7</v>
      </c>
    </row>
    <row r="11" customFormat="false" ht="18" hidden="false" customHeight="true" outlineLevel="0" collapsed="false">
      <c r="A11" s="299" t="s">
        <v>96</v>
      </c>
      <c r="B11" s="300"/>
      <c r="C11" s="301"/>
      <c r="D11" s="261" t="n">
        <v>100</v>
      </c>
      <c r="E11" s="262" t="n">
        <v>10318</v>
      </c>
      <c r="F11" s="263" t="n">
        <v>10344</v>
      </c>
      <c r="G11" s="263" t="n">
        <v>10232</v>
      </c>
      <c r="H11" s="263" t="n">
        <v>10119</v>
      </c>
      <c r="I11" s="264" t="n">
        <v>10266</v>
      </c>
      <c r="J11" s="262" t="n">
        <v>52</v>
      </c>
      <c r="K11" s="265" t="n">
        <v>0.50652639781804</v>
      </c>
    </row>
    <row r="12" customFormat="false" ht="18" hidden="false" customHeight="true" outlineLevel="0" collapsed="false">
      <c r="A12" s="302" t="s">
        <v>222</v>
      </c>
      <c r="B12" s="303"/>
      <c r="C12" s="303"/>
      <c r="D12" s="304"/>
      <c r="E12" s="311"/>
      <c r="F12" s="311"/>
      <c r="G12" s="311"/>
      <c r="H12" s="311"/>
      <c r="I12" s="311"/>
      <c r="J12" s="327"/>
      <c r="K12" s="306"/>
    </row>
    <row r="13" customFormat="false" ht="15.95" hidden="false" customHeight="true" outlineLevel="0" collapsed="false">
      <c r="A13" s="308" t="s">
        <v>223</v>
      </c>
      <c r="B13" s="309"/>
      <c r="C13" s="310"/>
      <c r="D13" s="115" t="n">
        <v>43.4289591006009</v>
      </c>
      <c r="E13" s="117" t="n">
        <v>4481</v>
      </c>
      <c r="F13" s="116" t="n">
        <v>4498</v>
      </c>
      <c r="G13" s="116" t="n">
        <v>4494</v>
      </c>
      <c r="H13" s="116" t="n">
        <v>4443</v>
      </c>
      <c r="I13" s="142" t="n">
        <v>4515</v>
      </c>
      <c r="J13" s="117" t="n">
        <v>-34</v>
      </c>
      <c r="K13" s="118" t="n">
        <v>-0.753045404208195</v>
      </c>
    </row>
    <row r="14" customFormat="false" ht="15.95" hidden="false" customHeight="true" outlineLevel="0" collapsed="false">
      <c r="A14" s="308" t="s">
        <v>224</v>
      </c>
      <c r="B14" s="309"/>
      <c r="C14" s="310"/>
      <c r="D14" s="115" t="n">
        <v>44.4369063772049</v>
      </c>
      <c r="E14" s="117" t="n">
        <v>4585</v>
      </c>
      <c r="F14" s="116" t="n">
        <v>4612</v>
      </c>
      <c r="G14" s="116" t="n">
        <v>4528</v>
      </c>
      <c r="H14" s="116" t="n">
        <v>4470</v>
      </c>
      <c r="I14" s="142" t="n">
        <v>4544</v>
      </c>
      <c r="J14" s="117" t="n">
        <v>41</v>
      </c>
      <c r="K14" s="118" t="n">
        <v>0.902288732394366</v>
      </c>
    </row>
    <row r="15" customFormat="false" ht="15.95" hidden="false" customHeight="true" outlineLevel="0" collapsed="false">
      <c r="A15" s="308" t="s">
        <v>225</v>
      </c>
      <c r="B15" s="309"/>
      <c r="C15" s="310"/>
      <c r="D15" s="115" t="n">
        <v>5.66970343089746</v>
      </c>
      <c r="E15" s="117" t="n">
        <v>585</v>
      </c>
      <c r="F15" s="116" t="n">
        <v>564</v>
      </c>
      <c r="G15" s="116" t="n">
        <v>546</v>
      </c>
      <c r="H15" s="116" t="n">
        <v>556</v>
      </c>
      <c r="I15" s="142" t="n">
        <v>556</v>
      </c>
      <c r="J15" s="117" t="n">
        <v>29</v>
      </c>
      <c r="K15" s="118" t="n">
        <v>5.2158273381295</v>
      </c>
    </row>
    <row r="16" customFormat="false" ht="15.95" hidden="false" customHeight="true" outlineLevel="0" collapsed="false">
      <c r="A16" s="308" t="s">
        <v>226</v>
      </c>
      <c r="B16" s="309"/>
      <c r="C16" s="310"/>
      <c r="D16" s="115" t="n">
        <v>2.20003876720295</v>
      </c>
      <c r="E16" s="117" t="n">
        <v>227</v>
      </c>
      <c r="F16" s="116" t="n">
        <v>218</v>
      </c>
      <c r="G16" s="116" t="n">
        <v>212</v>
      </c>
      <c r="H16" s="116" t="n">
        <v>211</v>
      </c>
      <c r="I16" s="142" t="n">
        <v>211</v>
      </c>
      <c r="J16" s="117" t="n">
        <v>16</v>
      </c>
      <c r="K16" s="118" t="n">
        <v>7.58293838862559</v>
      </c>
    </row>
    <row r="17" customFormat="false" ht="18" hidden="false" customHeight="true" outlineLevel="0" collapsed="false">
      <c r="A17" s="302" t="s">
        <v>227</v>
      </c>
      <c r="B17" s="303"/>
      <c r="C17" s="303"/>
      <c r="D17" s="304"/>
      <c r="E17" s="311"/>
      <c r="F17" s="311"/>
      <c r="G17" s="311"/>
      <c r="H17" s="311"/>
      <c r="I17" s="311"/>
      <c r="J17" s="327"/>
      <c r="K17" s="306"/>
    </row>
    <row r="18" customFormat="false" ht="14.1" hidden="false" customHeight="true" outlineLevel="0" collapsed="false">
      <c r="A18" s="308" t="n">
        <v>11</v>
      </c>
      <c r="B18" s="309" t="s">
        <v>228</v>
      </c>
      <c r="C18" s="310"/>
      <c r="D18" s="115" t="n">
        <v>0.261678619887575</v>
      </c>
      <c r="E18" s="117" t="n">
        <v>27</v>
      </c>
      <c r="F18" s="116" t="n">
        <v>34</v>
      </c>
      <c r="G18" s="116" t="n">
        <v>44</v>
      </c>
      <c r="H18" s="116" t="n">
        <v>29</v>
      </c>
      <c r="I18" s="142" t="n">
        <v>31</v>
      </c>
      <c r="J18" s="117" t="n">
        <v>-4</v>
      </c>
      <c r="K18" s="118" t="n">
        <v>-12.9032258064516</v>
      </c>
    </row>
    <row r="19" customFormat="false" ht="14.1" hidden="false" customHeight="true" outlineLevel="0" collapsed="false">
      <c r="A19" s="308" t="s">
        <v>229</v>
      </c>
      <c r="B19" s="309" t="s">
        <v>230</v>
      </c>
      <c r="C19" s="310"/>
      <c r="D19" s="115" t="n">
        <v>0.135685210312076</v>
      </c>
      <c r="E19" s="117" t="n">
        <v>14</v>
      </c>
      <c r="F19" s="116" t="n">
        <v>21</v>
      </c>
      <c r="G19" s="116" t="n">
        <v>31</v>
      </c>
      <c r="H19" s="116" t="n">
        <v>16</v>
      </c>
      <c r="I19" s="142" t="n">
        <v>16</v>
      </c>
      <c r="J19" s="117" t="n">
        <v>-2</v>
      </c>
      <c r="K19" s="118" t="n">
        <v>-12.5</v>
      </c>
    </row>
    <row r="20" customFormat="false" ht="14.1" hidden="false" customHeight="true" outlineLevel="0" collapsed="false">
      <c r="A20" s="308" t="n">
        <v>12</v>
      </c>
      <c r="B20" s="309" t="s">
        <v>231</v>
      </c>
      <c r="C20" s="310"/>
      <c r="D20" s="115" t="n">
        <v>1.35685210312076</v>
      </c>
      <c r="E20" s="117" t="n">
        <v>140</v>
      </c>
      <c r="F20" s="116" t="n">
        <v>140</v>
      </c>
      <c r="G20" s="116" t="n">
        <v>144</v>
      </c>
      <c r="H20" s="116" t="n">
        <v>143</v>
      </c>
      <c r="I20" s="142" t="n">
        <v>150</v>
      </c>
      <c r="J20" s="117" t="n">
        <v>-10</v>
      </c>
      <c r="K20" s="118" t="n">
        <v>-6.66666666666667</v>
      </c>
    </row>
    <row r="21" customFormat="false" ht="14.1" hidden="false" customHeight="true" outlineLevel="0" collapsed="false">
      <c r="A21" s="308" t="n">
        <v>21</v>
      </c>
      <c r="B21" s="309" t="s">
        <v>232</v>
      </c>
      <c r="C21" s="310"/>
      <c r="D21" s="115" t="n">
        <v>1.66698972669122</v>
      </c>
      <c r="E21" s="117" t="n">
        <v>172</v>
      </c>
      <c r="F21" s="116" t="n">
        <v>174</v>
      </c>
      <c r="G21" s="116" t="n">
        <v>172</v>
      </c>
      <c r="H21" s="116" t="n">
        <v>170</v>
      </c>
      <c r="I21" s="142" t="n">
        <v>167</v>
      </c>
      <c r="J21" s="117" t="n">
        <v>5</v>
      </c>
      <c r="K21" s="118" t="n">
        <v>2.9940119760479</v>
      </c>
    </row>
    <row r="22" customFormat="false" ht="14.1" hidden="false" customHeight="true" outlineLevel="0" collapsed="false">
      <c r="A22" s="308" t="n">
        <v>22</v>
      </c>
      <c r="B22" s="309" t="s">
        <v>233</v>
      </c>
      <c r="C22" s="310"/>
      <c r="D22" s="115" t="n">
        <v>0.319829424307036</v>
      </c>
      <c r="E22" s="117" t="n">
        <v>33</v>
      </c>
      <c r="F22" s="116" t="n">
        <v>35</v>
      </c>
      <c r="G22" s="116" t="n">
        <v>31</v>
      </c>
      <c r="H22" s="116" t="n">
        <v>39</v>
      </c>
      <c r="I22" s="142" t="n">
        <v>43</v>
      </c>
      <c r="J22" s="117" t="n">
        <v>-10</v>
      </c>
      <c r="K22" s="118" t="n">
        <v>-23.2558139534884</v>
      </c>
    </row>
    <row r="23" customFormat="false" ht="14.1" hidden="false" customHeight="true" outlineLevel="0" collapsed="false">
      <c r="A23" s="308" t="n">
        <v>23</v>
      </c>
      <c r="B23" s="309" t="s">
        <v>234</v>
      </c>
      <c r="C23" s="310"/>
      <c r="D23" s="115" t="n">
        <v>0.251986819150998</v>
      </c>
      <c r="E23" s="117" t="n">
        <v>26</v>
      </c>
      <c r="F23" s="116" t="n">
        <v>22</v>
      </c>
      <c r="G23" s="116" t="n">
        <v>19</v>
      </c>
      <c r="H23" s="116" t="n">
        <v>18</v>
      </c>
      <c r="I23" s="142" t="n">
        <v>23</v>
      </c>
      <c r="J23" s="117" t="n">
        <v>3</v>
      </c>
      <c r="K23" s="118" t="n">
        <v>13.0434782608696</v>
      </c>
    </row>
    <row r="24" customFormat="false" ht="14.1" hidden="false" customHeight="true" outlineLevel="0" collapsed="false">
      <c r="A24" s="308" t="n">
        <v>24</v>
      </c>
      <c r="B24" s="309" t="s">
        <v>235</v>
      </c>
      <c r="C24" s="310"/>
      <c r="D24" s="115" t="n">
        <v>0.600891645667765</v>
      </c>
      <c r="E24" s="117" t="n">
        <v>62</v>
      </c>
      <c r="F24" s="116" t="n">
        <v>63</v>
      </c>
      <c r="G24" s="116" t="n">
        <v>57</v>
      </c>
      <c r="H24" s="116" t="n">
        <v>49</v>
      </c>
      <c r="I24" s="142" t="n">
        <v>55</v>
      </c>
      <c r="J24" s="117" t="n">
        <v>7</v>
      </c>
      <c r="K24" s="118" t="n">
        <v>12.7272727272727</v>
      </c>
    </row>
    <row r="25" customFormat="false" ht="14.1" hidden="false" customHeight="true" outlineLevel="0" collapsed="false">
      <c r="A25" s="308" t="n">
        <v>25</v>
      </c>
      <c r="B25" s="309" t="s">
        <v>236</v>
      </c>
      <c r="C25" s="310"/>
      <c r="D25" s="115" t="n">
        <v>0.872262066291917</v>
      </c>
      <c r="E25" s="117" t="n">
        <v>90</v>
      </c>
      <c r="F25" s="116" t="n">
        <v>87</v>
      </c>
      <c r="G25" s="116" t="n">
        <v>87</v>
      </c>
      <c r="H25" s="116" t="n">
        <v>88</v>
      </c>
      <c r="I25" s="142" t="n">
        <v>84</v>
      </c>
      <c r="J25" s="117" t="n">
        <v>6</v>
      </c>
      <c r="K25" s="118" t="n">
        <v>7.14285714285714</v>
      </c>
    </row>
    <row r="26" customFormat="false" ht="14.1" hidden="false" customHeight="true" outlineLevel="0" collapsed="false">
      <c r="A26" s="308" t="n">
        <v>26</v>
      </c>
      <c r="B26" s="309" t="s">
        <v>237</v>
      </c>
      <c r="C26" s="310"/>
      <c r="D26" s="115" t="n">
        <v>0.600891645667765</v>
      </c>
      <c r="E26" s="117" t="n">
        <v>62</v>
      </c>
      <c r="F26" s="116" t="n">
        <v>62</v>
      </c>
      <c r="G26" s="116" t="n">
        <v>59</v>
      </c>
      <c r="H26" s="116" t="n">
        <v>59</v>
      </c>
      <c r="I26" s="142" t="n">
        <v>51</v>
      </c>
      <c r="J26" s="117" t="n">
        <v>11</v>
      </c>
      <c r="K26" s="118" t="n">
        <v>21.5686274509804</v>
      </c>
    </row>
    <row r="27" customFormat="false" ht="14.1" hidden="false" customHeight="true" outlineLevel="0" collapsed="false">
      <c r="A27" s="308" t="n">
        <v>27</v>
      </c>
      <c r="B27" s="309" t="s">
        <v>238</v>
      </c>
      <c r="C27" s="310"/>
      <c r="D27" s="115" t="n">
        <v>0.222911416941268</v>
      </c>
      <c r="E27" s="117" t="n">
        <v>23</v>
      </c>
      <c r="F27" s="116" t="n">
        <v>23</v>
      </c>
      <c r="G27" s="116" t="n">
        <v>17</v>
      </c>
      <c r="H27" s="116" t="n">
        <v>21</v>
      </c>
      <c r="I27" s="142" t="n">
        <v>22</v>
      </c>
      <c r="J27" s="117" t="n">
        <v>1</v>
      </c>
      <c r="K27" s="118" t="n">
        <v>4.54545454545455</v>
      </c>
    </row>
    <row r="28" customFormat="false" ht="14.1" hidden="false" customHeight="true" outlineLevel="0" collapsed="false">
      <c r="A28" s="308" t="n">
        <v>28</v>
      </c>
      <c r="B28" s="309" t="s">
        <v>239</v>
      </c>
      <c r="C28" s="310"/>
      <c r="D28" s="115" t="n">
        <v>0.251986819150998</v>
      </c>
      <c r="E28" s="117" t="n">
        <v>26</v>
      </c>
      <c r="F28" s="116" t="n">
        <v>24</v>
      </c>
      <c r="G28" s="116" t="n">
        <v>23</v>
      </c>
      <c r="H28" s="116" t="n">
        <v>24</v>
      </c>
      <c r="I28" s="142" t="n">
        <v>21</v>
      </c>
      <c r="J28" s="117" t="n">
        <v>5</v>
      </c>
      <c r="K28" s="118" t="n">
        <v>23.8095238095238</v>
      </c>
    </row>
    <row r="29" customFormat="false" ht="14.1" hidden="false" customHeight="true" outlineLevel="0" collapsed="false">
      <c r="A29" s="308" t="n">
        <v>29</v>
      </c>
      <c r="B29" s="309" t="s">
        <v>240</v>
      </c>
      <c r="C29" s="310"/>
      <c r="D29" s="115" t="n">
        <v>2.96569102539252</v>
      </c>
      <c r="E29" s="117" t="n">
        <v>306</v>
      </c>
      <c r="F29" s="116" t="n">
        <v>298</v>
      </c>
      <c r="G29" s="116" t="n">
        <v>292</v>
      </c>
      <c r="H29" s="116" t="n">
        <v>305</v>
      </c>
      <c r="I29" s="142" t="n">
        <v>316</v>
      </c>
      <c r="J29" s="117" t="n">
        <v>-10</v>
      </c>
      <c r="K29" s="118" t="n">
        <v>-3.16455696202532</v>
      </c>
    </row>
    <row r="30" customFormat="false" ht="14.1" hidden="false" customHeight="true" outlineLevel="0" collapsed="false">
      <c r="A30" s="308" t="s">
        <v>241</v>
      </c>
      <c r="B30" s="309" t="s">
        <v>242</v>
      </c>
      <c r="C30" s="310"/>
      <c r="D30" s="115" t="n">
        <v>0.310137623570459</v>
      </c>
      <c r="E30" s="117" t="n">
        <v>32</v>
      </c>
      <c r="F30" s="116" t="n">
        <v>35</v>
      </c>
      <c r="G30" s="116" t="n">
        <v>33</v>
      </c>
      <c r="H30" s="116" t="n">
        <v>38</v>
      </c>
      <c r="I30" s="142" t="n">
        <v>40</v>
      </c>
      <c r="J30" s="117" t="n">
        <v>-8</v>
      </c>
      <c r="K30" s="118" t="n">
        <v>-20</v>
      </c>
    </row>
    <row r="31" customFormat="false" ht="14.1" hidden="false" customHeight="true" outlineLevel="0" collapsed="false">
      <c r="A31" s="308" t="s">
        <v>243</v>
      </c>
      <c r="B31" s="309" t="s">
        <v>244</v>
      </c>
      <c r="C31" s="310"/>
      <c r="D31" s="115" t="n">
        <v>2.65555340182206</v>
      </c>
      <c r="E31" s="117" t="n">
        <v>274</v>
      </c>
      <c r="F31" s="116" t="n">
        <v>263</v>
      </c>
      <c r="G31" s="116" t="n">
        <v>259</v>
      </c>
      <c r="H31" s="116" t="n">
        <v>267</v>
      </c>
      <c r="I31" s="142" t="n">
        <v>276</v>
      </c>
      <c r="J31" s="117" t="n">
        <v>-2</v>
      </c>
      <c r="K31" s="118" t="n">
        <v>-0.72463768115942</v>
      </c>
    </row>
    <row r="32" customFormat="false" ht="14.1" hidden="false" customHeight="true" outlineLevel="0" collapsed="false">
      <c r="A32" s="308" t="n">
        <v>31</v>
      </c>
      <c r="B32" s="309" t="s">
        <v>245</v>
      </c>
      <c r="C32" s="310"/>
      <c r="D32" s="115" t="n">
        <v>0.135685210312076</v>
      </c>
      <c r="E32" s="117" t="n">
        <v>14</v>
      </c>
      <c r="F32" s="116" t="n">
        <v>13</v>
      </c>
      <c r="G32" s="116" t="n">
        <v>12</v>
      </c>
      <c r="H32" s="116" t="n">
        <v>9</v>
      </c>
      <c r="I32" s="142" t="n">
        <v>10</v>
      </c>
      <c r="J32" s="117" t="n">
        <v>4</v>
      </c>
      <c r="K32" s="118" t="n">
        <v>40</v>
      </c>
    </row>
    <row r="33" customFormat="false" ht="14.1" hidden="false" customHeight="true" outlineLevel="0" collapsed="false">
      <c r="A33" s="308" t="n">
        <v>32</v>
      </c>
      <c r="B33" s="309" t="s">
        <v>246</v>
      </c>
      <c r="C33" s="310"/>
      <c r="D33" s="115" t="n">
        <v>1.32777670091103</v>
      </c>
      <c r="E33" s="117" t="n">
        <v>137</v>
      </c>
      <c r="F33" s="116" t="n">
        <v>165</v>
      </c>
      <c r="G33" s="116" t="n">
        <v>173</v>
      </c>
      <c r="H33" s="116" t="n">
        <v>180</v>
      </c>
      <c r="I33" s="142" t="n">
        <v>176</v>
      </c>
      <c r="J33" s="117" t="n">
        <v>-39</v>
      </c>
      <c r="K33" s="118" t="n">
        <v>-22.1590909090909</v>
      </c>
    </row>
    <row r="34" customFormat="false" ht="14.1" hidden="false" customHeight="true" outlineLevel="0" collapsed="false">
      <c r="A34" s="308" t="n">
        <v>33</v>
      </c>
      <c r="B34" s="309" t="s">
        <v>247</v>
      </c>
      <c r="C34" s="310"/>
      <c r="D34" s="115" t="n">
        <v>0.465206435355689</v>
      </c>
      <c r="E34" s="117" t="n">
        <v>48</v>
      </c>
      <c r="F34" s="116" t="n">
        <v>46</v>
      </c>
      <c r="G34" s="116" t="n">
        <v>44</v>
      </c>
      <c r="H34" s="116" t="n">
        <v>45</v>
      </c>
      <c r="I34" s="142" t="n">
        <v>46</v>
      </c>
      <c r="J34" s="117" t="n">
        <v>2</v>
      </c>
      <c r="K34" s="118" t="n">
        <v>4.34782608695652</v>
      </c>
    </row>
    <row r="35" customFormat="false" ht="14.1" hidden="false" customHeight="true" outlineLevel="0" collapsed="false">
      <c r="A35" s="308" t="n">
        <v>34</v>
      </c>
      <c r="B35" s="309" t="s">
        <v>248</v>
      </c>
      <c r="C35" s="310"/>
      <c r="D35" s="115" t="n">
        <v>4.0220973056794</v>
      </c>
      <c r="E35" s="117" t="n">
        <v>415</v>
      </c>
      <c r="F35" s="116" t="n">
        <v>423</v>
      </c>
      <c r="G35" s="116" t="n">
        <v>437</v>
      </c>
      <c r="H35" s="116" t="n">
        <v>436</v>
      </c>
      <c r="I35" s="142" t="n">
        <v>435</v>
      </c>
      <c r="J35" s="117" t="n">
        <v>-20</v>
      </c>
      <c r="K35" s="118" t="n">
        <v>-4.59770114942529</v>
      </c>
    </row>
    <row r="36" customFormat="false" ht="14.1" hidden="false" customHeight="true" outlineLevel="0" collapsed="false">
      <c r="A36" s="308" t="n">
        <v>41</v>
      </c>
      <c r="B36" s="309" t="s">
        <v>249</v>
      </c>
      <c r="C36" s="310"/>
      <c r="D36" s="115" t="n">
        <v>0.0872262066291917</v>
      </c>
      <c r="E36" s="117" t="n">
        <v>9</v>
      </c>
      <c r="F36" s="116" t="n">
        <v>9</v>
      </c>
      <c r="G36" s="116" t="n">
        <v>9</v>
      </c>
      <c r="H36" s="116" t="n">
        <v>9</v>
      </c>
      <c r="I36" s="142" t="n">
        <v>10</v>
      </c>
      <c r="J36" s="117" t="n">
        <v>-1</v>
      </c>
      <c r="K36" s="118" t="n">
        <v>-10</v>
      </c>
    </row>
    <row r="37" customFormat="false" ht="14.1" hidden="false" customHeight="true" outlineLevel="0" collapsed="false">
      <c r="A37" s="308" t="n">
        <v>42</v>
      </c>
      <c r="B37" s="309" t="s">
        <v>250</v>
      </c>
      <c r="C37" s="310"/>
      <c r="D37" s="115" t="n">
        <v>0.0969180073657686</v>
      </c>
      <c r="E37" s="117" t="n">
        <v>10</v>
      </c>
      <c r="F37" s="116" t="n">
        <v>12</v>
      </c>
      <c r="G37" s="116" t="n">
        <v>12</v>
      </c>
      <c r="H37" s="116" t="n">
        <v>11</v>
      </c>
      <c r="I37" s="142" t="n">
        <v>13</v>
      </c>
      <c r="J37" s="117" t="n">
        <v>-3</v>
      </c>
      <c r="K37" s="118" t="n">
        <v>-23.0769230769231</v>
      </c>
    </row>
    <row r="38" customFormat="false" ht="14.1" hidden="false" customHeight="true" outlineLevel="0" collapsed="false">
      <c r="A38" s="308" t="n">
        <v>43</v>
      </c>
      <c r="B38" s="309" t="s">
        <v>251</v>
      </c>
      <c r="C38" s="310"/>
      <c r="D38" s="115" t="n">
        <v>0.591199844931188</v>
      </c>
      <c r="E38" s="117" t="n">
        <v>61</v>
      </c>
      <c r="F38" s="116" t="n">
        <v>47</v>
      </c>
      <c r="G38" s="116" t="n">
        <v>38</v>
      </c>
      <c r="H38" s="116" t="n">
        <v>44</v>
      </c>
      <c r="I38" s="142" t="n">
        <v>39</v>
      </c>
      <c r="J38" s="117" t="n">
        <v>22</v>
      </c>
      <c r="K38" s="118" t="n">
        <v>56.4102564102564</v>
      </c>
    </row>
    <row r="39" customFormat="false" ht="14.1" hidden="false" customHeight="true" outlineLevel="0" collapsed="false">
      <c r="A39" s="308" t="n">
        <v>51</v>
      </c>
      <c r="B39" s="309" t="s">
        <v>252</v>
      </c>
      <c r="C39" s="310"/>
      <c r="D39" s="115" t="n">
        <v>5.11727078891258</v>
      </c>
      <c r="E39" s="117" t="n">
        <v>528</v>
      </c>
      <c r="F39" s="116" t="n">
        <v>555</v>
      </c>
      <c r="G39" s="116" t="n">
        <v>583</v>
      </c>
      <c r="H39" s="116" t="n">
        <v>594</v>
      </c>
      <c r="I39" s="142" t="n">
        <v>607</v>
      </c>
      <c r="J39" s="117" t="n">
        <v>-79</v>
      </c>
      <c r="K39" s="118" t="n">
        <v>-13.0148270181219</v>
      </c>
    </row>
    <row r="40" customFormat="false" ht="14.1" hidden="false" customHeight="true" outlineLevel="0" collapsed="false">
      <c r="A40" s="308" t="s">
        <v>253</v>
      </c>
      <c r="B40" s="309" t="s">
        <v>254</v>
      </c>
      <c r="C40" s="310"/>
      <c r="D40" s="115" t="n">
        <v>5.05911998449312</v>
      </c>
      <c r="E40" s="117" t="n">
        <v>522</v>
      </c>
      <c r="F40" s="116" t="n">
        <v>544</v>
      </c>
      <c r="G40" s="116" t="n">
        <v>576</v>
      </c>
      <c r="H40" s="116" t="n">
        <v>589</v>
      </c>
      <c r="I40" s="142" t="n">
        <v>603</v>
      </c>
      <c r="J40" s="117" t="n">
        <v>-81</v>
      </c>
      <c r="K40" s="118" t="n">
        <v>-13.4328358208955</v>
      </c>
    </row>
    <row r="41" customFormat="false" ht="14.1" hidden="false" customHeight="true" outlineLevel="0" collapsed="false">
      <c r="A41" s="308"/>
      <c r="B41" s="309" t="s">
        <v>255</v>
      </c>
      <c r="C41" s="310"/>
      <c r="D41" s="115" t="n">
        <v>3.66350067842605</v>
      </c>
      <c r="E41" s="117" t="n">
        <v>378</v>
      </c>
      <c r="F41" s="116" t="n">
        <v>388</v>
      </c>
      <c r="G41" s="116" t="n">
        <v>401</v>
      </c>
      <c r="H41" s="116" t="n">
        <v>405</v>
      </c>
      <c r="I41" s="142" t="n">
        <v>414</v>
      </c>
      <c r="J41" s="117" t="n">
        <v>-36</v>
      </c>
      <c r="K41" s="118" t="n">
        <v>-8.69565217391304</v>
      </c>
    </row>
    <row r="42" customFormat="false" ht="14.1" hidden="false" customHeight="true" outlineLevel="0" collapsed="false">
      <c r="A42" s="308" t="n">
        <v>52</v>
      </c>
      <c r="B42" s="309" t="s">
        <v>256</v>
      </c>
      <c r="C42" s="310"/>
      <c r="D42" s="115" t="n">
        <v>7.91820120178329</v>
      </c>
      <c r="E42" s="117" t="n">
        <v>817</v>
      </c>
      <c r="F42" s="116" t="n">
        <v>823</v>
      </c>
      <c r="G42" s="116" t="n">
        <v>806</v>
      </c>
      <c r="H42" s="116" t="n">
        <v>793</v>
      </c>
      <c r="I42" s="142" t="n">
        <v>814</v>
      </c>
      <c r="J42" s="117" t="n">
        <v>3</v>
      </c>
      <c r="K42" s="118" t="n">
        <v>0.368550368550369</v>
      </c>
    </row>
    <row r="43" customFormat="false" ht="14.1" hidden="false" customHeight="true" outlineLevel="0" collapsed="false">
      <c r="A43" s="308" t="s">
        <v>257</v>
      </c>
      <c r="B43" s="309" t="s">
        <v>258</v>
      </c>
      <c r="C43" s="310"/>
      <c r="D43" s="115" t="n">
        <v>7.85035859662725</v>
      </c>
      <c r="E43" s="117" t="n">
        <v>810</v>
      </c>
      <c r="F43" s="116" t="n">
        <v>814</v>
      </c>
      <c r="G43" s="116" t="n">
        <v>796</v>
      </c>
      <c r="H43" s="116" t="n">
        <v>784</v>
      </c>
      <c r="I43" s="142" t="n">
        <v>807</v>
      </c>
      <c r="J43" s="117" t="n">
        <v>3</v>
      </c>
      <c r="K43" s="118" t="n">
        <v>0.371747211895911</v>
      </c>
    </row>
    <row r="44" customFormat="false" ht="14.1" hidden="false" customHeight="true" outlineLevel="0" collapsed="false">
      <c r="A44" s="308" t="n">
        <v>53</v>
      </c>
      <c r="B44" s="309" t="s">
        <v>259</v>
      </c>
      <c r="C44" s="310"/>
      <c r="D44" s="115" t="n">
        <v>1.74452413258383</v>
      </c>
      <c r="E44" s="117" t="n">
        <v>180</v>
      </c>
      <c r="F44" s="116" t="n">
        <v>179</v>
      </c>
      <c r="G44" s="116" t="n">
        <v>187</v>
      </c>
      <c r="H44" s="116" t="n">
        <v>197</v>
      </c>
      <c r="I44" s="142" t="n">
        <v>212</v>
      </c>
      <c r="J44" s="117" t="n">
        <v>-32</v>
      </c>
      <c r="K44" s="118" t="n">
        <v>-15.0943396226415</v>
      </c>
    </row>
    <row r="45" customFormat="false" ht="14.1" hidden="false" customHeight="true" outlineLevel="0" collapsed="false">
      <c r="A45" s="308" t="s">
        <v>260</v>
      </c>
      <c r="B45" s="309" t="s">
        <v>261</v>
      </c>
      <c r="C45" s="310"/>
      <c r="D45" s="115" t="n">
        <v>1.7154487303741</v>
      </c>
      <c r="E45" s="117" t="n">
        <v>177</v>
      </c>
      <c r="F45" s="116" t="n">
        <v>176</v>
      </c>
      <c r="G45" s="116" t="n">
        <v>184</v>
      </c>
      <c r="H45" s="116" t="n">
        <v>194</v>
      </c>
      <c r="I45" s="142" t="n">
        <v>209</v>
      </c>
      <c r="J45" s="117" t="n">
        <v>-32</v>
      </c>
      <c r="K45" s="118" t="n">
        <v>-15.311004784689</v>
      </c>
    </row>
    <row r="46" customFormat="false" ht="14.1" hidden="false" customHeight="true" outlineLevel="0" collapsed="false">
      <c r="A46" s="308" t="n">
        <v>54</v>
      </c>
      <c r="B46" s="309" t="s">
        <v>262</v>
      </c>
      <c r="C46" s="310"/>
      <c r="D46" s="115" t="n">
        <v>15.4971893777864</v>
      </c>
      <c r="E46" s="117" t="n">
        <v>1599</v>
      </c>
      <c r="F46" s="116" t="n">
        <v>1609</v>
      </c>
      <c r="G46" s="116" t="n">
        <v>1562</v>
      </c>
      <c r="H46" s="116" t="n">
        <v>1529</v>
      </c>
      <c r="I46" s="142" t="n">
        <v>1518</v>
      </c>
      <c r="J46" s="117" t="n">
        <v>81</v>
      </c>
      <c r="K46" s="118" t="n">
        <v>5.33596837944664</v>
      </c>
    </row>
    <row r="47" customFormat="false" ht="14.1" hidden="false" customHeight="true" outlineLevel="0" collapsed="false">
      <c r="A47" s="308" t="n">
        <v>61</v>
      </c>
      <c r="B47" s="309" t="s">
        <v>263</v>
      </c>
      <c r="C47" s="310"/>
      <c r="D47" s="115" t="n">
        <v>0.600891645667765</v>
      </c>
      <c r="E47" s="117" t="n">
        <v>62</v>
      </c>
      <c r="F47" s="116" t="n">
        <v>63</v>
      </c>
      <c r="G47" s="116" t="n">
        <v>57</v>
      </c>
      <c r="H47" s="116" t="n">
        <v>55</v>
      </c>
      <c r="I47" s="142" t="n">
        <v>52</v>
      </c>
      <c r="J47" s="117" t="n">
        <v>10</v>
      </c>
      <c r="K47" s="118" t="n">
        <v>19.2307692307692</v>
      </c>
    </row>
    <row r="48" customFormat="false" ht="14.1" hidden="false" customHeight="true" outlineLevel="0" collapsed="false">
      <c r="A48" s="308" t="n">
        <v>62</v>
      </c>
      <c r="B48" s="309" t="s">
        <v>264</v>
      </c>
      <c r="C48" s="310"/>
      <c r="D48" s="115" t="n">
        <v>12.9385539833301</v>
      </c>
      <c r="E48" s="117" t="n">
        <v>1335</v>
      </c>
      <c r="F48" s="116" t="n">
        <v>1341</v>
      </c>
      <c r="G48" s="116" t="n">
        <v>1301</v>
      </c>
      <c r="H48" s="116" t="n">
        <v>1290</v>
      </c>
      <c r="I48" s="142" t="n">
        <v>1351</v>
      </c>
      <c r="J48" s="117" t="n">
        <v>-16</v>
      </c>
      <c r="K48" s="118" t="n">
        <v>-1.18430792005922</v>
      </c>
    </row>
    <row r="49" customFormat="false" ht="14.1" hidden="false" customHeight="true" outlineLevel="0" collapsed="false">
      <c r="A49" s="308" t="n">
        <v>63</v>
      </c>
      <c r="B49" s="309" t="s">
        <v>265</v>
      </c>
      <c r="C49" s="310"/>
      <c r="D49" s="115" t="n">
        <v>7.85035859662725</v>
      </c>
      <c r="E49" s="117" t="n">
        <v>810</v>
      </c>
      <c r="F49" s="116" t="n">
        <v>811</v>
      </c>
      <c r="G49" s="116" t="n">
        <v>797</v>
      </c>
      <c r="H49" s="116" t="n">
        <v>749</v>
      </c>
      <c r="I49" s="142" t="n">
        <v>756</v>
      </c>
      <c r="J49" s="117" t="n">
        <v>54</v>
      </c>
      <c r="K49" s="118" t="n">
        <v>7.14285714285714</v>
      </c>
    </row>
    <row r="50" customFormat="false" ht="14.1" hidden="false" customHeight="true" outlineLevel="0" collapsed="false">
      <c r="A50" s="308" t="s">
        <v>266</v>
      </c>
      <c r="B50" s="309" t="s">
        <v>267</v>
      </c>
      <c r="C50" s="310"/>
      <c r="D50" s="115" t="n">
        <v>0.387672029463074</v>
      </c>
      <c r="E50" s="117" t="n">
        <v>40</v>
      </c>
      <c r="F50" s="116" t="n">
        <v>38</v>
      </c>
      <c r="G50" s="116" t="n">
        <v>40</v>
      </c>
      <c r="H50" s="116" t="n">
        <v>34</v>
      </c>
      <c r="I50" s="142" t="n">
        <v>34</v>
      </c>
      <c r="J50" s="117" t="n">
        <v>6</v>
      </c>
      <c r="K50" s="118" t="n">
        <v>17.6470588235294</v>
      </c>
    </row>
    <row r="51" customFormat="false" ht="14.1" hidden="false" customHeight="true" outlineLevel="0" collapsed="false">
      <c r="A51" s="308" t="s">
        <v>268</v>
      </c>
      <c r="B51" s="309" t="s">
        <v>269</v>
      </c>
      <c r="C51" s="310"/>
      <c r="D51" s="115" t="n">
        <v>7.04593913549137</v>
      </c>
      <c r="E51" s="117" t="n">
        <v>727</v>
      </c>
      <c r="F51" s="116" t="n">
        <v>724</v>
      </c>
      <c r="G51" s="116" t="n">
        <v>717</v>
      </c>
      <c r="H51" s="116" t="n">
        <v>675</v>
      </c>
      <c r="I51" s="142" t="n">
        <v>684</v>
      </c>
      <c r="J51" s="117" t="n">
        <v>43</v>
      </c>
      <c r="K51" s="118" t="n">
        <v>6.28654970760234</v>
      </c>
    </row>
    <row r="52" customFormat="false" ht="14.1" hidden="false" customHeight="true" outlineLevel="0" collapsed="false">
      <c r="A52" s="308" t="n">
        <v>71</v>
      </c>
      <c r="B52" s="309" t="s">
        <v>270</v>
      </c>
      <c r="C52" s="310"/>
      <c r="D52" s="115" t="n">
        <v>11.8239968986238</v>
      </c>
      <c r="E52" s="117" t="n">
        <v>1220</v>
      </c>
      <c r="F52" s="116" t="n">
        <v>1217</v>
      </c>
      <c r="G52" s="116" t="n">
        <v>1202</v>
      </c>
      <c r="H52" s="116" t="n">
        <v>1194</v>
      </c>
      <c r="I52" s="142" t="n">
        <v>1201</v>
      </c>
      <c r="J52" s="117" t="n">
        <v>19</v>
      </c>
      <c r="K52" s="118" t="n">
        <v>1.58201498751041</v>
      </c>
    </row>
    <row r="53" customFormat="false" ht="14.1" hidden="false" customHeight="true" outlineLevel="0" collapsed="false">
      <c r="A53" s="308" t="s">
        <v>271</v>
      </c>
      <c r="B53" s="309" t="s">
        <v>272</v>
      </c>
      <c r="C53" s="310"/>
      <c r="D53" s="115" t="n">
        <v>0.804419461135879</v>
      </c>
      <c r="E53" s="117" t="n">
        <v>83</v>
      </c>
      <c r="F53" s="116" t="n">
        <v>77</v>
      </c>
      <c r="G53" s="116" t="n">
        <v>80</v>
      </c>
      <c r="H53" s="116" t="n">
        <v>84</v>
      </c>
      <c r="I53" s="142" t="n">
        <v>92</v>
      </c>
      <c r="J53" s="117" t="n">
        <v>-9</v>
      </c>
      <c r="K53" s="118" t="n">
        <v>-9.78260869565217</v>
      </c>
    </row>
    <row r="54" customFormat="false" ht="14.1" hidden="false" customHeight="true" outlineLevel="0" collapsed="false">
      <c r="A54" s="308" t="s">
        <v>273</v>
      </c>
      <c r="B54" s="309" t="s">
        <v>274</v>
      </c>
      <c r="C54" s="310"/>
      <c r="D54" s="115" t="n">
        <v>10.5640628028688</v>
      </c>
      <c r="E54" s="117" t="n">
        <v>1090</v>
      </c>
      <c r="F54" s="116" t="n">
        <v>1089</v>
      </c>
      <c r="G54" s="116" t="n">
        <v>1074</v>
      </c>
      <c r="H54" s="116" t="n">
        <v>1065</v>
      </c>
      <c r="I54" s="142" t="n">
        <v>1068</v>
      </c>
      <c r="J54" s="117" t="n">
        <v>22</v>
      </c>
      <c r="K54" s="118" t="n">
        <v>2.05992509363296</v>
      </c>
    </row>
    <row r="55" customFormat="false" ht="14.1" hidden="false" customHeight="true" outlineLevel="0" collapsed="false">
      <c r="A55" s="308" t="n">
        <v>72</v>
      </c>
      <c r="B55" s="309" t="s">
        <v>275</v>
      </c>
      <c r="C55" s="310"/>
      <c r="D55" s="115" t="n">
        <v>0.891645667765071</v>
      </c>
      <c r="E55" s="117" t="n">
        <v>92</v>
      </c>
      <c r="F55" s="116" t="n">
        <v>94</v>
      </c>
      <c r="G55" s="116" t="n">
        <v>97</v>
      </c>
      <c r="H55" s="116" t="n">
        <v>102</v>
      </c>
      <c r="I55" s="142" t="n">
        <v>103</v>
      </c>
      <c r="J55" s="117" t="n">
        <v>-11</v>
      </c>
      <c r="K55" s="118" t="n">
        <v>-10.6796116504854</v>
      </c>
    </row>
    <row r="56" customFormat="false" ht="14.1" hidden="false" customHeight="true" outlineLevel="0" collapsed="false">
      <c r="A56" s="308" t="s">
        <v>276</v>
      </c>
      <c r="B56" s="309" t="s">
        <v>277</v>
      </c>
      <c r="C56" s="310"/>
      <c r="D56" s="115" t="n">
        <v>0.174452413258383</v>
      </c>
      <c r="E56" s="117" t="n">
        <v>18</v>
      </c>
      <c r="F56" s="116" t="n">
        <v>18</v>
      </c>
      <c r="G56" s="116" t="n">
        <v>23</v>
      </c>
      <c r="H56" s="116" t="n">
        <v>23</v>
      </c>
      <c r="I56" s="142" t="n">
        <v>26</v>
      </c>
      <c r="J56" s="117" t="n">
        <v>-8</v>
      </c>
      <c r="K56" s="118" t="n">
        <v>-30.7692307692308</v>
      </c>
    </row>
    <row r="57" customFormat="false" ht="14.1" hidden="false" customHeight="true" outlineLevel="0" collapsed="false">
      <c r="A57" s="308" t="s">
        <v>278</v>
      </c>
      <c r="B57" s="309" t="s">
        <v>279</v>
      </c>
      <c r="C57" s="310"/>
      <c r="D57" s="115" t="n">
        <v>0.445822833882535</v>
      </c>
      <c r="E57" s="117" t="n">
        <v>46</v>
      </c>
      <c r="F57" s="116" t="n">
        <v>47</v>
      </c>
      <c r="G57" s="116" t="n">
        <v>48</v>
      </c>
      <c r="H57" s="116" t="n">
        <v>50</v>
      </c>
      <c r="I57" s="142" t="n">
        <v>49</v>
      </c>
      <c r="J57" s="117" t="n">
        <v>-3</v>
      </c>
      <c r="K57" s="118" t="n">
        <v>-6.12244897959184</v>
      </c>
    </row>
    <row r="58" customFormat="false" ht="14.1" hidden="false" customHeight="true" outlineLevel="0" collapsed="false">
      <c r="A58" s="308" t="n">
        <v>73</v>
      </c>
      <c r="B58" s="309" t="s">
        <v>280</v>
      </c>
      <c r="C58" s="310"/>
      <c r="D58" s="115" t="n">
        <v>0.949796472184532</v>
      </c>
      <c r="E58" s="117" t="n">
        <v>98</v>
      </c>
      <c r="F58" s="116" t="n">
        <v>88</v>
      </c>
      <c r="G58" s="116" t="n">
        <v>88</v>
      </c>
      <c r="H58" s="116" t="n">
        <v>85</v>
      </c>
      <c r="I58" s="142" t="n">
        <v>86</v>
      </c>
      <c r="J58" s="117" t="n">
        <v>12</v>
      </c>
      <c r="K58" s="118" t="n">
        <v>13.953488372093</v>
      </c>
    </row>
    <row r="59" customFormat="false" ht="14.1" hidden="false" customHeight="true" outlineLevel="0" collapsed="false">
      <c r="A59" s="308" t="s">
        <v>281</v>
      </c>
      <c r="B59" s="309" t="s">
        <v>282</v>
      </c>
      <c r="C59" s="310"/>
      <c r="D59" s="115" t="n">
        <v>0.600891645667765</v>
      </c>
      <c r="E59" s="117" t="n">
        <v>62</v>
      </c>
      <c r="F59" s="116" t="n">
        <v>55</v>
      </c>
      <c r="G59" s="116" t="n">
        <v>54</v>
      </c>
      <c r="H59" s="116" t="n">
        <v>51</v>
      </c>
      <c r="I59" s="142" t="n">
        <v>51</v>
      </c>
      <c r="J59" s="117" t="n">
        <v>11</v>
      </c>
      <c r="K59" s="118" t="n">
        <v>21.5686274509804</v>
      </c>
    </row>
    <row r="60" customFormat="false" ht="14.1" hidden="false" customHeight="true" outlineLevel="0" collapsed="false">
      <c r="A60" s="308" t="n">
        <v>81</v>
      </c>
      <c r="B60" s="309" t="s">
        <v>283</v>
      </c>
      <c r="C60" s="310"/>
      <c r="D60" s="115" t="n">
        <v>4.90405117270789</v>
      </c>
      <c r="E60" s="117" t="n">
        <v>506</v>
      </c>
      <c r="F60" s="116" t="n">
        <v>497</v>
      </c>
      <c r="G60" s="116" t="n">
        <v>499</v>
      </c>
      <c r="H60" s="116" t="n">
        <v>487</v>
      </c>
      <c r="I60" s="142" t="n">
        <v>482</v>
      </c>
      <c r="J60" s="117" t="n">
        <v>24</v>
      </c>
      <c r="K60" s="118" t="n">
        <v>4.9792531120332</v>
      </c>
    </row>
    <row r="61" customFormat="false" ht="14.1" hidden="false" customHeight="true" outlineLevel="0" collapsed="false">
      <c r="A61" s="308" t="s">
        <v>284</v>
      </c>
      <c r="B61" s="309" t="s">
        <v>285</v>
      </c>
      <c r="C61" s="310"/>
      <c r="D61" s="115" t="n">
        <v>2.16127156425664</v>
      </c>
      <c r="E61" s="117" t="n">
        <v>223</v>
      </c>
      <c r="F61" s="116" t="n">
        <v>223</v>
      </c>
      <c r="G61" s="116" t="n">
        <v>229</v>
      </c>
      <c r="H61" s="116" t="n">
        <v>221</v>
      </c>
      <c r="I61" s="142" t="n">
        <v>225</v>
      </c>
      <c r="J61" s="117" t="n">
        <v>-2</v>
      </c>
      <c r="K61" s="118" t="n">
        <v>-0.888888888888889</v>
      </c>
    </row>
    <row r="62" customFormat="false" ht="14.1" hidden="false" customHeight="true" outlineLevel="0" collapsed="false">
      <c r="A62" s="308" t="s">
        <v>286</v>
      </c>
      <c r="B62" s="309" t="s">
        <v>287</v>
      </c>
      <c r="C62" s="310"/>
      <c r="D62" s="115" t="n">
        <v>1.10486528396976</v>
      </c>
      <c r="E62" s="117" t="n">
        <v>114</v>
      </c>
      <c r="F62" s="116" t="n">
        <v>110</v>
      </c>
      <c r="G62" s="116" t="n">
        <v>115</v>
      </c>
      <c r="H62" s="116" t="n">
        <v>111</v>
      </c>
      <c r="I62" s="142" t="n">
        <v>108</v>
      </c>
      <c r="J62" s="117" t="n">
        <v>6</v>
      </c>
      <c r="K62" s="118" t="n">
        <v>5.55555555555556</v>
      </c>
    </row>
    <row r="63" customFormat="false" ht="14.1" hidden="false" customHeight="true" outlineLevel="0" collapsed="false">
      <c r="A63" s="308"/>
      <c r="B63" s="309" t="s">
        <v>288</v>
      </c>
      <c r="C63" s="310"/>
      <c r="D63" s="115" t="n">
        <v>1.01763907734057</v>
      </c>
      <c r="E63" s="117" t="n">
        <v>105</v>
      </c>
      <c r="F63" s="116" t="n">
        <v>102</v>
      </c>
      <c r="G63" s="116" t="n">
        <v>104</v>
      </c>
      <c r="H63" s="116" t="n">
        <v>102</v>
      </c>
      <c r="I63" s="142" t="n">
        <v>98</v>
      </c>
      <c r="J63" s="117" t="n">
        <v>7</v>
      </c>
      <c r="K63" s="118" t="n">
        <v>7.14285714285714</v>
      </c>
    </row>
    <row r="64" customFormat="false" ht="14.1" hidden="false" customHeight="true" outlineLevel="0" collapsed="false">
      <c r="A64" s="308" t="s">
        <v>289</v>
      </c>
      <c r="B64" s="309" t="s">
        <v>290</v>
      </c>
      <c r="C64" s="310"/>
      <c r="D64" s="115" t="n">
        <v>0.0872262066291917</v>
      </c>
      <c r="E64" s="117" t="n">
        <v>9</v>
      </c>
      <c r="F64" s="116" t="n">
        <v>8</v>
      </c>
      <c r="G64" s="116" t="n">
        <v>8</v>
      </c>
      <c r="H64" s="116" t="n">
        <v>10</v>
      </c>
      <c r="I64" s="142" t="n">
        <v>9</v>
      </c>
      <c r="J64" s="117" t="n">
        <v>0</v>
      </c>
      <c r="K64" s="118" t="n">
        <v>0</v>
      </c>
    </row>
    <row r="65" customFormat="false" ht="14.1" hidden="false" customHeight="true" outlineLevel="0" collapsed="false">
      <c r="A65" s="308" t="s">
        <v>291</v>
      </c>
      <c r="B65" s="309" t="s">
        <v>292</v>
      </c>
      <c r="C65" s="310"/>
      <c r="D65" s="115" t="n">
        <v>0.969180073657686</v>
      </c>
      <c r="E65" s="117" t="n">
        <v>100</v>
      </c>
      <c r="F65" s="116" t="n">
        <v>101</v>
      </c>
      <c r="G65" s="116" t="n">
        <v>95</v>
      </c>
      <c r="H65" s="116" t="n">
        <v>93</v>
      </c>
      <c r="I65" s="142" t="n">
        <v>89</v>
      </c>
      <c r="J65" s="117" t="n">
        <v>11</v>
      </c>
      <c r="K65" s="118" t="n">
        <v>12.3595505617978</v>
      </c>
    </row>
    <row r="66" customFormat="false" ht="14.1" hidden="false" customHeight="true" outlineLevel="0" collapsed="false">
      <c r="A66" s="308" t="n">
        <v>82</v>
      </c>
      <c r="B66" s="309" t="s">
        <v>293</v>
      </c>
      <c r="C66" s="310"/>
      <c r="D66" s="115" t="n">
        <v>3.55689087032371</v>
      </c>
      <c r="E66" s="117" t="n">
        <v>367</v>
      </c>
      <c r="F66" s="116" t="n">
        <v>353</v>
      </c>
      <c r="G66" s="116" t="n">
        <v>344</v>
      </c>
      <c r="H66" s="116" t="n">
        <v>329</v>
      </c>
      <c r="I66" s="142" t="n">
        <v>329</v>
      </c>
      <c r="J66" s="117" t="n">
        <v>38</v>
      </c>
      <c r="K66" s="118" t="n">
        <v>11.5501519756839</v>
      </c>
    </row>
    <row r="67" customFormat="false" ht="14.1" hidden="false" customHeight="true" outlineLevel="0" collapsed="false">
      <c r="A67" s="308" t="s">
        <v>294</v>
      </c>
      <c r="B67" s="309" t="s">
        <v>295</v>
      </c>
      <c r="C67" s="310"/>
      <c r="D67" s="115" t="n">
        <v>1.35685210312076</v>
      </c>
      <c r="E67" s="117" t="n">
        <v>140</v>
      </c>
      <c r="F67" s="116" t="n">
        <v>130</v>
      </c>
      <c r="G67" s="116" t="n">
        <v>112</v>
      </c>
      <c r="H67" s="116" t="n">
        <v>97</v>
      </c>
      <c r="I67" s="142" t="n">
        <v>102</v>
      </c>
      <c r="J67" s="117" t="n">
        <v>38</v>
      </c>
      <c r="K67" s="118" t="n">
        <v>37.2549019607843</v>
      </c>
    </row>
    <row r="68" customFormat="false" ht="14.1" hidden="false" customHeight="true" outlineLevel="0" collapsed="false">
      <c r="A68" s="308" t="s">
        <v>296</v>
      </c>
      <c r="B68" s="309" t="s">
        <v>297</v>
      </c>
      <c r="C68" s="310"/>
      <c r="D68" s="115" t="n">
        <v>1.41500290754022</v>
      </c>
      <c r="E68" s="117" t="n">
        <v>146</v>
      </c>
      <c r="F68" s="116" t="n">
        <v>144</v>
      </c>
      <c r="G68" s="116" t="n">
        <v>152</v>
      </c>
      <c r="H68" s="116" t="n">
        <v>149</v>
      </c>
      <c r="I68" s="142" t="n">
        <v>147</v>
      </c>
      <c r="J68" s="117" t="n">
        <v>-1</v>
      </c>
      <c r="K68" s="118" t="n">
        <v>-0.680272108843537</v>
      </c>
    </row>
    <row r="69" customFormat="false" ht="14.1" hidden="false" customHeight="true" outlineLevel="0" collapsed="false">
      <c r="A69" s="308" t="n">
        <v>83</v>
      </c>
      <c r="B69" s="309" t="s">
        <v>298</v>
      </c>
      <c r="C69" s="310"/>
      <c r="D69" s="115" t="n">
        <v>3.53750726885055</v>
      </c>
      <c r="E69" s="117" t="n">
        <v>365</v>
      </c>
      <c r="F69" s="116" t="n">
        <v>359</v>
      </c>
      <c r="G69" s="116" t="n">
        <v>371</v>
      </c>
      <c r="H69" s="116" t="n">
        <v>377</v>
      </c>
      <c r="I69" s="142" t="n">
        <v>385</v>
      </c>
      <c r="J69" s="117" t="n">
        <v>-20</v>
      </c>
      <c r="K69" s="118" t="n">
        <v>-5.1948051948052</v>
      </c>
    </row>
    <row r="70" customFormat="false" ht="14.1" hidden="false" customHeight="true" outlineLevel="0" collapsed="false">
      <c r="A70" s="308" t="s">
        <v>299</v>
      </c>
      <c r="B70" s="309" t="s">
        <v>300</v>
      </c>
      <c r="C70" s="310"/>
      <c r="D70" s="115" t="n">
        <v>1.92866834657879</v>
      </c>
      <c r="E70" s="117" t="n">
        <v>199</v>
      </c>
      <c r="F70" s="116" t="n">
        <v>205</v>
      </c>
      <c r="G70" s="116" t="n">
        <v>205</v>
      </c>
      <c r="H70" s="116" t="n">
        <v>206</v>
      </c>
      <c r="I70" s="142" t="n">
        <v>201</v>
      </c>
      <c r="J70" s="117" t="n">
        <v>-2</v>
      </c>
      <c r="K70" s="118" t="n">
        <v>-0.99502487562189</v>
      </c>
    </row>
    <row r="71" customFormat="false" ht="14.1" hidden="false" customHeight="true" outlineLevel="0" collapsed="false">
      <c r="A71" s="308"/>
      <c r="B71" s="309" t="s">
        <v>301</v>
      </c>
      <c r="C71" s="310"/>
      <c r="D71" s="115" t="n">
        <v>0.823803062609033</v>
      </c>
      <c r="E71" s="117" t="n">
        <v>85</v>
      </c>
      <c r="F71" s="116" t="n">
        <v>92</v>
      </c>
      <c r="G71" s="116" t="n">
        <v>87</v>
      </c>
      <c r="H71" s="116" t="n">
        <v>90</v>
      </c>
      <c r="I71" s="142" t="n">
        <v>85</v>
      </c>
      <c r="J71" s="117" t="n">
        <v>0</v>
      </c>
      <c r="K71" s="118" t="n">
        <v>0</v>
      </c>
    </row>
    <row r="72" customFormat="false" ht="14.1" hidden="false" customHeight="true" outlineLevel="0" collapsed="false">
      <c r="A72" s="308" t="n">
        <v>84</v>
      </c>
      <c r="B72" s="309" t="s">
        <v>302</v>
      </c>
      <c r="C72" s="310"/>
      <c r="D72" s="115" t="n">
        <v>0.901337468501648</v>
      </c>
      <c r="E72" s="117" t="n">
        <v>93</v>
      </c>
      <c r="F72" s="116" t="n">
        <v>85</v>
      </c>
      <c r="G72" s="116" t="n">
        <v>88</v>
      </c>
      <c r="H72" s="116" t="n">
        <v>86</v>
      </c>
      <c r="I72" s="142" t="n">
        <v>84</v>
      </c>
      <c r="J72" s="117" t="n">
        <v>9</v>
      </c>
      <c r="K72" s="118" t="n">
        <v>10.7142857142857</v>
      </c>
    </row>
    <row r="73" customFormat="false" ht="14.1" hidden="false" customHeight="true" outlineLevel="0" collapsed="false">
      <c r="A73" s="308" t="s">
        <v>303</v>
      </c>
      <c r="B73" s="309" t="s">
        <v>304</v>
      </c>
      <c r="C73" s="310"/>
      <c r="D73" s="115" t="n">
        <v>0.203527815468114</v>
      </c>
      <c r="E73" s="117" t="n">
        <v>21</v>
      </c>
      <c r="F73" s="116" t="n">
        <v>16</v>
      </c>
      <c r="G73" s="116" t="n">
        <v>20</v>
      </c>
      <c r="H73" s="116" t="n">
        <v>17</v>
      </c>
      <c r="I73" s="142" t="n">
        <v>17</v>
      </c>
      <c r="J73" s="117" t="n">
        <v>4</v>
      </c>
      <c r="K73" s="118" t="n">
        <v>23.5294117647059</v>
      </c>
    </row>
    <row r="74" customFormat="false" ht="14.1" hidden="false" customHeight="true" outlineLevel="0" collapsed="false">
      <c r="A74" s="308" t="s">
        <v>305</v>
      </c>
      <c r="B74" s="309" t="s">
        <v>306</v>
      </c>
      <c r="C74" s="310"/>
      <c r="D74" s="115" t="n">
        <v>0.0290754022097306</v>
      </c>
      <c r="E74" s="117" t="n">
        <v>3</v>
      </c>
      <c r="F74" s="116" t="s">
        <v>113</v>
      </c>
      <c r="G74" s="116" t="s">
        <v>113</v>
      </c>
      <c r="H74" s="116" t="n">
        <v>3</v>
      </c>
      <c r="I74" s="142" t="s">
        <v>113</v>
      </c>
      <c r="J74" s="117" t="s">
        <v>113</v>
      </c>
      <c r="K74" s="118" t="s">
        <v>113</v>
      </c>
    </row>
    <row r="75" customFormat="false" ht="14.1" hidden="false" customHeight="true" outlineLevel="0" collapsed="false">
      <c r="A75" s="308" t="s">
        <v>307</v>
      </c>
      <c r="B75" s="309" t="s">
        <v>308</v>
      </c>
      <c r="C75" s="310"/>
      <c r="D75" s="115" t="s">
        <v>113</v>
      </c>
      <c r="E75" s="117" t="s">
        <v>113</v>
      </c>
      <c r="F75" s="116" t="s">
        <v>113</v>
      </c>
      <c r="G75" s="116" t="s">
        <v>113</v>
      </c>
      <c r="H75" s="116" t="s">
        <v>113</v>
      </c>
      <c r="I75" s="142" t="s">
        <v>113</v>
      </c>
      <c r="J75" s="117" t="s">
        <v>113</v>
      </c>
      <c r="K75" s="118" t="s">
        <v>113</v>
      </c>
    </row>
    <row r="76" customFormat="false" ht="14.1" hidden="false" customHeight="true" outlineLevel="0" collapsed="false">
      <c r="A76" s="308" t="n">
        <v>91</v>
      </c>
      <c r="B76" s="309" t="s">
        <v>309</v>
      </c>
      <c r="C76" s="310"/>
      <c r="D76" s="115" t="n">
        <v>0.125993409575499</v>
      </c>
      <c r="E76" s="117" t="n">
        <v>13</v>
      </c>
      <c r="F76" s="116" t="n">
        <v>12</v>
      </c>
      <c r="G76" s="116" t="n">
        <v>11</v>
      </c>
      <c r="H76" s="116" t="n">
        <v>10</v>
      </c>
      <c r="I76" s="142" t="n">
        <v>11</v>
      </c>
      <c r="J76" s="117" t="n">
        <v>2</v>
      </c>
      <c r="K76" s="118" t="n">
        <v>18.1818181818182</v>
      </c>
    </row>
    <row r="77" customFormat="false" ht="14.1" hidden="false" customHeight="true" outlineLevel="0" collapsed="false">
      <c r="A77" s="308" t="n">
        <v>92</v>
      </c>
      <c r="B77" s="309" t="s">
        <v>310</v>
      </c>
      <c r="C77" s="310"/>
      <c r="D77" s="115" t="n">
        <v>0.416747431672805</v>
      </c>
      <c r="E77" s="117" t="n">
        <v>43</v>
      </c>
      <c r="F77" s="116" t="n">
        <v>46</v>
      </c>
      <c r="G77" s="116" t="n">
        <v>43</v>
      </c>
      <c r="H77" s="116" t="n">
        <v>46</v>
      </c>
      <c r="I77" s="142" t="n">
        <v>47</v>
      </c>
      <c r="J77" s="117" t="n">
        <v>-4</v>
      </c>
      <c r="K77" s="118" t="n">
        <v>-8.51063829787234</v>
      </c>
    </row>
    <row r="78" customFormat="false" ht="14.1" hidden="false" customHeight="true" outlineLevel="0" collapsed="false">
      <c r="A78" s="308" t="n">
        <v>93</v>
      </c>
      <c r="B78" s="309" t="s">
        <v>311</v>
      </c>
      <c r="C78" s="310"/>
      <c r="D78" s="115" t="n">
        <v>0.106609808102345</v>
      </c>
      <c r="E78" s="117" t="n">
        <v>11</v>
      </c>
      <c r="F78" s="116" t="n">
        <v>7</v>
      </c>
      <c r="G78" s="116" t="n">
        <v>6</v>
      </c>
      <c r="H78" s="116" t="n">
        <v>5</v>
      </c>
      <c r="I78" s="142" t="n">
        <v>13</v>
      </c>
      <c r="J78" s="117" t="n">
        <v>-2</v>
      </c>
      <c r="K78" s="118" t="n">
        <v>-15.3846153846154</v>
      </c>
    </row>
    <row r="79" customFormat="false" ht="14.1" hidden="false" customHeight="true" outlineLevel="0" collapsed="false">
      <c r="A79" s="308" t="n">
        <v>94</v>
      </c>
      <c r="B79" s="309" t="s">
        <v>312</v>
      </c>
      <c r="C79" s="310"/>
      <c r="D79" s="115" t="n">
        <v>0.755960457452995</v>
      </c>
      <c r="E79" s="117" t="n">
        <v>78</v>
      </c>
      <c r="F79" s="116" t="n">
        <v>76</v>
      </c>
      <c r="G79" s="116" t="n">
        <v>68</v>
      </c>
      <c r="H79" s="116" t="n">
        <v>73</v>
      </c>
      <c r="I79" s="142" t="n">
        <v>83</v>
      </c>
      <c r="J79" s="117" t="n">
        <v>-5</v>
      </c>
      <c r="K79" s="118" t="n">
        <v>-6.02409638554217</v>
      </c>
    </row>
    <row r="80" customFormat="false" ht="14.1" hidden="false" customHeight="true" outlineLevel="0" collapsed="false">
      <c r="A80" s="308" t="s">
        <v>313</v>
      </c>
      <c r="B80" s="309" t="s">
        <v>314</v>
      </c>
      <c r="C80" s="310"/>
      <c r="D80" s="115" t="n">
        <v>0</v>
      </c>
      <c r="E80" s="117" t="n">
        <v>0</v>
      </c>
      <c r="F80" s="116" t="n">
        <v>0</v>
      </c>
      <c r="G80" s="116" t="n">
        <v>0</v>
      </c>
      <c r="H80" s="116" t="n">
        <v>0</v>
      </c>
      <c r="I80" s="142" t="n">
        <v>0</v>
      </c>
      <c r="J80" s="117" t="n">
        <v>0</v>
      </c>
      <c r="K80" s="118" t="n">
        <v>0</v>
      </c>
    </row>
    <row r="81" customFormat="false" ht="14.1" hidden="false" customHeight="true" outlineLevel="0" collapsed="false">
      <c r="A81" s="312" t="s">
        <v>315</v>
      </c>
      <c r="B81" s="313" t="s">
        <v>329</v>
      </c>
      <c r="C81" s="314"/>
      <c r="D81" s="127" t="n">
        <v>4.26439232409382</v>
      </c>
      <c r="E81" s="145" t="n">
        <v>440</v>
      </c>
      <c r="F81" s="146" t="n">
        <v>452</v>
      </c>
      <c r="G81" s="146" t="n">
        <v>452</v>
      </c>
      <c r="H81" s="146" t="n">
        <v>439</v>
      </c>
      <c r="I81" s="147" t="n">
        <v>440</v>
      </c>
      <c r="J81" s="145" t="n">
        <v>0</v>
      </c>
      <c r="K81" s="148" t="n">
        <v>0</v>
      </c>
    </row>
    <row r="82" s="268" customFormat="true" ht="11.25" hidden="false" customHeight="true" outlineLevel="0" collapsed="false">
      <c r="B82" s="270"/>
      <c r="C82" s="270"/>
      <c r="D82" s="271"/>
      <c r="E82" s="271"/>
      <c r="F82" s="271"/>
      <c r="G82" s="271"/>
      <c r="H82" s="271"/>
      <c r="I82" s="271"/>
      <c r="J82" s="152"/>
      <c r="K82" s="268" t="s">
        <v>45</v>
      </c>
    </row>
    <row r="83" s="153" customFormat="true" ht="12.75" hidden="false" customHeight="true" outlineLevel="0" collapsed="false">
      <c r="A83" s="295" t="s">
        <v>115</v>
      </c>
    </row>
    <row r="84" customFormat="false" ht="11.25" hidden="false" customHeight="false" outlineLevel="0" collapsed="false">
      <c r="A84" s="276" t="s">
        <v>316</v>
      </c>
    </row>
    <row r="85" customFormat="false" ht="21" hidden="false" customHeight="true" outlineLevel="0" collapsed="false">
      <c r="A85" s="315" t="s">
        <v>317</v>
      </c>
      <c r="B85" s="315"/>
      <c r="C85" s="315"/>
      <c r="D85" s="315"/>
      <c r="E85" s="315"/>
      <c r="F85" s="315"/>
      <c r="G85" s="315"/>
      <c r="H85" s="315"/>
      <c r="I85" s="315"/>
      <c r="J85" s="315"/>
      <c r="K85" s="315"/>
    </row>
    <row r="86" customFormat="false" ht="18" hidden="false" customHeight="true" outlineLevel="0" collapsed="false"/>
  </sheetData>
  <mergeCells count="13">
    <mergeCell ref="A3:K3"/>
    <mergeCell ref="A4:K4"/>
    <mergeCell ref="A5:E5"/>
    <mergeCell ref="A7:C10"/>
    <mergeCell ref="D7:D10"/>
    <mergeCell ref="E7:I7"/>
    <mergeCell ref="J7:K8"/>
    <mergeCell ref="E8:E9"/>
    <mergeCell ref="F8:F9"/>
    <mergeCell ref="G8:G9"/>
    <mergeCell ref="H8:H9"/>
    <mergeCell ref="I8:I9"/>
    <mergeCell ref="A85:K85"/>
  </mergeCells>
  <printOptions headings="false" gridLines="false" gridLinesSet="true" horizontalCentered="true" verticalCentered="false"/>
  <pageMargins left="0.708333333333333" right="0.39375" top="0.39375" bottom="0.39375" header="0.511805555555555" footer="0.511805555555555"/>
  <pageSetup paperSize="9" scale="77"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61" man="true" max="16383" min="0"/>
  </rowBreaks>
  <drawing r:id="rId1"/>
</worksheet>
</file>

<file path=xl/worksheets/sheet15.xml><?xml version="1.0" encoding="utf-8"?>
<worksheet xmlns="http://schemas.openxmlformats.org/spreadsheetml/2006/main" xmlns:r="http://schemas.openxmlformats.org/officeDocument/2006/relationships">
  <sheetPr filterMode="false">
    <pageSetUpPr fitToPage="false"/>
  </sheetPr>
  <dimension ref="A1:M58"/>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95" zeroHeight="false" outlineLevelRow="0" outlineLevelCol="0"/>
  <cols>
    <col collapsed="false" customWidth="true" hidden="false" outlineLevel="0" max="1" min="1" style="86" width="14.62"/>
    <col collapsed="false" customWidth="true" hidden="false" outlineLevel="0" max="2" min="2" style="87" width="8.5"/>
    <col collapsed="false" customWidth="true" hidden="false" outlineLevel="0" max="9" min="3" style="88" width="8.5"/>
    <col collapsed="false" customWidth="true" hidden="false" outlineLevel="0" max="10" min="10" style="89" width="8.5"/>
    <col collapsed="false" customWidth="true" hidden="false" outlineLevel="0" max="11" min="11" style="86" width="8.5"/>
    <col collapsed="false" customWidth="true" hidden="false" outlineLevel="0" max="12" min="12" style="86" width="10.5"/>
    <col collapsed="false" customWidth="true" hidden="false" outlineLevel="0" max="1025" min="13" style="86" width="7.75"/>
  </cols>
  <sheetData>
    <row r="1" s="66" customFormat="true" ht="36.75" hidden="false" customHeight="true" outlineLevel="0" collapsed="false">
      <c r="A1" s="64"/>
      <c r="B1" s="64"/>
      <c r="C1" s="65"/>
      <c r="D1" s="65"/>
      <c r="E1" s="65"/>
      <c r="F1" s="65"/>
      <c r="G1" s="65"/>
      <c r="H1" s="64"/>
      <c r="I1" s="64"/>
      <c r="J1" s="64"/>
      <c r="K1" s="16" t="s">
        <v>56</v>
      </c>
    </row>
    <row r="2" s="66" customFormat="true" ht="11.25" hidden="false" customHeight="true" outlineLevel="0" collapsed="false">
      <c r="A2" s="68"/>
      <c r="B2" s="68"/>
      <c r="C2" s="68"/>
      <c r="D2" s="68"/>
      <c r="E2" s="68"/>
      <c r="F2" s="68"/>
      <c r="G2" s="68"/>
      <c r="H2" s="68"/>
      <c r="I2" s="68"/>
      <c r="J2" s="68"/>
      <c r="K2" s="68"/>
    </row>
    <row r="3" s="25" customFormat="true" ht="20.1" hidden="false" customHeight="true" outlineLevel="0" collapsed="false">
      <c r="A3" s="90" t="s">
        <v>330</v>
      </c>
      <c r="B3" s="90"/>
      <c r="C3" s="90"/>
      <c r="D3" s="90"/>
      <c r="E3" s="90"/>
      <c r="F3" s="90"/>
      <c r="G3" s="90"/>
      <c r="H3" s="90"/>
      <c r="I3" s="90"/>
      <c r="J3" s="90"/>
      <c r="K3" s="90"/>
    </row>
    <row r="4" s="25" customFormat="true" ht="12" hidden="false" customHeight="true" outlineLevel="0" collapsed="false">
      <c r="A4" s="328" t="s">
        <v>331</v>
      </c>
      <c r="B4" s="91"/>
      <c r="C4" s="91"/>
      <c r="D4" s="91"/>
      <c r="E4" s="91"/>
      <c r="F4" s="91"/>
      <c r="G4" s="91"/>
      <c r="H4" s="91"/>
      <c r="I4" s="91"/>
      <c r="J4" s="91"/>
      <c r="K4" s="91"/>
    </row>
    <row r="5" s="25" customFormat="true" ht="12" hidden="false" customHeight="true" outlineLevel="0" collapsed="false">
      <c r="A5" s="169" t="s">
        <v>58</v>
      </c>
      <c r="B5" s="169"/>
      <c r="C5" s="92"/>
      <c r="D5" s="92"/>
      <c r="E5" s="92"/>
      <c r="F5" s="329"/>
      <c r="G5" s="329"/>
      <c r="H5" s="329"/>
      <c r="I5" s="329"/>
      <c r="J5" s="329"/>
      <c r="K5" s="329"/>
    </row>
    <row r="6" s="25" customFormat="true" ht="11.25" hidden="false" customHeight="true" outlineLevel="0" collapsed="false">
      <c r="A6" s="228"/>
      <c r="B6" s="229"/>
      <c r="C6" s="229"/>
      <c r="D6" s="229"/>
      <c r="E6" s="229"/>
      <c r="F6" s="229"/>
      <c r="G6" s="229"/>
      <c r="H6" s="229"/>
      <c r="I6" s="229"/>
      <c r="J6" s="229"/>
    </row>
    <row r="7" s="66" customFormat="true" ht="12" hidden="false" customHeight="true" outlineLevel="0" collapsed="false">
      <c r="A7" s="330" t="s">
        <v>332</v>
      </c>
      <c r="B7" s="298" t="s">
        <v>333</v>
      </c>
      <c r="C7" s="298"/>
      <c r="D7" s="298"/>
      <c r="E7" s="298"/>
      <c r="F7" s="298"/>
      <c r="G7" s="298"/>
      <c r="H7" s="298"/>
      <c r="I7" s="96" t="s">
        <v>334</v>
      </c>
      <c r="J7" s="96"/>
      <c r="K7" s="96"/>
    </row>
    <row r="8" customFormat="false" ht="25.5" hidden="false" customHeight="true" outlineLevel="0" collapsed="false">
      <c r="A8" s="330"/>
      <c r="B8" s="96" t="s">
        <v>96</v>
      </c>
      <c r="C8" s="99" t="s">
        <v>98</v>
      </c>
      <c r="D8" s="99" t="s">
        <v>99</v>
      </c>
      <c r="E8" s="99" t="s">
        <v>335</v>
      </c>
      <c r="F8" s="99" t="s">
        <v>336</v>
      </c>
      <c r="G8" s="99" t="s">
        <v>100</v>
      </c>
      <c r="H8" s="331" t="s">
        <v>337</v>
      </c>
      <c r="I8" s="96" t="s">
        <v>96</v>
      </c>
      <c r="J8" s="96" t="s">
        <v>338</v>
      </c>
      <c r="K8" s="332" t="s">
        <v>339</v>
      </c>
    </row>
    <row r="9" customFormat="false" ht="12" hidden="false" customHeight="true" outlineLevel="0" collapsed="false">
      <c r="A9" s="330"/>
      <c r="B9" s="102" t="n">
        <v>1</v>
      </c>
      <c r="C9" s="102" t="n">
        <v>2</v>
      </c>
      <c r="D9" s="102" t="n">
        <v>3</v>
      </c>
      <c r="E9" s="102" t="n">
        <v>4</v>
      </c>
      <c r="F9" s="102" t="n">
        <v>5</v>
      </c>
      <c r="G9" s="102" t="n">
        <v>6</v>
      </c>
      <c r="H9" s="102" t="n">
        <v>7</v>
      </c>
      <c r="I9" s="102" t="n">
        <v>8</v>
      </c>
      <c r="J9" s="102" t="n">
        <v>9</v>
      </c>
      <c r="K9" s="102" t="n">
        <v>10</v>
      </c>
    </row>
    <row r="10" customFormat="false" ht="14.1" hidden="false" customHeight="true" outlineLevel="0" collapsed="false">
      <c r="A10" s="333" t="n">
        <v>39417</v>
      </c>
      <c r="B10" s="117" t="n">
        <v>46030</v>
      </c>
      <c r="C10" s="116" t="n">
        <v>28577</v>
      </c>
      <c r="D10" s="116" t="n">
        <v>17453</v>
      </c>
      <c r="E10" s="116" t="n">
        <v>37302</v>
      </c>
      <c r="F10" s="116" t="n">
        <v>7796</v>
      </c>
      <c r="G10" s="116" t="n">
        <v>5213</v>
      </c>
      <c r="H10" s="116" t="n">
        <v>11457</v>
      </c>
      <c r="I10" s="117" t="n">
        <v>10847</v>
      </c>
      <c r="J10" s="116" t="n">
        <v>8727</v>
      </c>
      <c r="K10" s="142" t="n">
        <v>2120</v>
      </c>
    </row>
    <row r="11" customFormat="false" ht="18" hidden="false" customHeight="true" outlineLevel="0" collapsed="false">
      <c r="A11" s="333" t="n">
        <v>39508</v>
      </c>
      <c r="B11" s="117" t="n">
        <v>45604</v>
      </c>
      <c r="C11" s="116" t="n">
        <v>28152</v>
      </c>
      <c r="D11" s="116" t="n">
        <v>17452</v>
      </c>
      <c r="E11" s="116" t="n">
        <v>36823</v>
      </c>
      <c r="F11" s="116" t="n">
        <v>7839</v>
      </c>
      <c r="G11" s="116" t="n">
        <v>4809</v>
      </c>
      <c r="H11" s="116" t="n">
        <v>11614</v>
      </c>
      <c r="I11" s="117" t="n">
        <v>10737</v>
      </c>
      <c r="J11" s="116" t="n">
        <v>8613</v>
      </c>
      <c r="K11" s="142" t="n">
        <v>2124</v>
      </c>
    </row>
    <row r="12" customFormat="false" ht="14.1" hidden="false" customHeight="true" outlineLevel="0" collapsed="false">
      <c r="A12" s="333" t="n">
        <v>39600</v>
      </c>
      <c r="B12" s="117" t="n">
        <v>45207</v>
      </c>
      <c r="C12" s="116" t="n">
        <v>27983</v>
      </c>
      <c r="D12" s="116" t="n">
        <v>17224</v>
      </c>
      <c r="E12" s="116" t="n">
        <v>36420</v>
      </c>
      <c r="F12" s="116" t="n">
        <v>7884</v>
      </c>
      <c r="G12" s="116" t="n">
        <v>4486</v>
      </c>
      <c r="H12" s="116" t="n">
        <v>11792</v>
      </c>
      <c r="I12" s="117" t="n">
        <v>10762</v>
      </c>
      <c r="J12" s="116" t="n">
        <v>8617</v>
      </c>
      <c r="K12" s="142" t="n">
        <v>2145</v>
      </c>
    </row>
    <row r="13" s="112" customFormat="true" ht="14.1" hidden="false" customHeight="true" outlineLevel="0" collapsed="false">
      <c r="A13" s="333" t="n">
        <v>39692</v>
      </c>
      <c r="B13" s="117" t="n">
        <v>46294</v>
      </c>
      <c r="C13" s="116" t="n">
        <v>28629</v>
      </c>
      <c r="D13" s="116" t="n">
        <v>17665</v>
      </c>
      <c r="E13" s="116" t="n">
        <v>37391</v>
      </c>
      <c r="F13" s="116" t="n">
        <v>7939</v>
      </c>
      <c r="G13" s="116" t="n">
        <v>5244</v>
      </c>
      <c r="H13" s="116" t="n">
        <v>12067</v>
      </c>
      <c r="I13" s="117" t="n">
        <v>10830</v>
      </c>
      <c r="J13" s="116" t="n">
        <v>8621</v>
      </c>
      <c r="K13" s="142" t="n">
        <v>2209</v>
      </c>
    </row>
    <row r="14" customFormat="false" ht="14.1" hidden="false" customHeight="true" outlineLevel="0" collapsed="false">
      <c r="A14" s="333" t="n">
        <v>39783</v>
      </c>
      <c r="B14" s="117" t="n">
        <v>46367</v>
      </c>
      <c r="C14" s="116" t="n">
        <v>28489</v>
      </c>
      <c r="D14" s="116" t="n">
        <v>17878</v>
      </c>
      <c r="E14" s="116" t="n">
        <v>37350</v>
      </c>
      <c r="F14" s="116" t="n">
        <v>8066</v>
      </c>
      <c r="G14" s="116" t="n">
        <v>5193</v>
      </c>
      <c r="H14" s="116" t="n">
        <v>12195</v>
      </c>
      <c r="I14" s="117" t="n">
        <v>10821</v>
      </c>
      <c r="J14" s="116" t="n">
        <v>8638</v>
      </c>
      <c r="K14" s="142" t="n">
        <v>2183</v>
      </c>
    </row>
    <row r="15" customFormat="false" ht="18" hidden="false" customHeight="true" outlineLevel="0" collapsed="false">
      <c r="A15" s="333" t="n">
        <v>39873</v>
      </c>
      <c r="B15" s="117" t="n">
        <v>44648</v>
      </c>
      <c r="C15" s="116" t="n">
        <v>26811</v>
      </c>
      <c r="D15" s="116" t="n">
        <v>17837</v>
      </c>
      <c r="E15" s="116" t="n">
        <v>35551</v>
      </c>
      <c r="F15" s="116" t="n">
        <v>8113</v>
      </c>
      <c r="G15" s="116" t="n">
        <v>4974</v>
      </c>
      <c r="H15" s="116" t="n">
        <v>12183</v>
      </c>
      <c r="I15" s="117" t="n">
        <v>10936</v>
      </c>
      <c r="J15" s="116" t="n">
        <v>8657</v>
      </c>
      <c r="K15" s="142" t="n">
        <v>2279</v>
      </c>
    </row>
    <row r="16" customFormat="false" ht="14.1" hidden="false" customHeight="true" outlineLevel="0" collapsed="false">
      <c r="A16" s="333" t="n">
        <v>39965</v>
      </c>
      <c r="B16" s="117" t="n">
        <v>44503</v>
      </c>
      <c r="C16" s="116" t="n">
        <v>26787</v>
      </c>
      <c r="D16" s="116" t="n">
        <v>17716</v>
      </c>
      <c r="E16" s="116" t="n">
        <v>35325</v>
      </c>
      <c r="F16" s="116" t="n">
        <v>8186</v>
      </c>
      <c r="G16" s="116" t="n">
        <v>4705</v>
      </c>
      <c r="H16" s="116" t="n">
        <v>12313</v>
      </c>
      <c r="I16" s="117" t="n">
        <v>10933</v>
      </c>
      <c r="J16" s="116" t="n">
        <v>8643</v>
      </c>
      <c r="K16" s="142" t="n">
        <v>2290</v>
      </c>
    </row>
    <row r="17" s="112" customFormat="true" ht="14.1" hidden="false" customHeight="true" outlineLevel="0" collapsed="false">
      <c r="A17" s="333" t="n">
        <v>40057</v>
      </c>
      <c r="B17" s="117" t="n">
        <v>45419</v>
      </c>
      <c r="C17" s="116" t="n">
        <v>27337</v>
      </c>
      <c r="D17" s="116" t="n">
        <v>18082</v>
      </c>
      <c r="E17" s="116" t="n">
        <v>36107</v>
      </c>
      <c r="F17" s="116" t="n">
        <v>8278</v>
      </c>
      <c r="G17" s="116" t="n">
        <v>5357</v>
      </c>
      <c r="H17" s="116" t="n">
        <v>12837</v>
      </c>
      <c r="I17" s="117" t="n">
        <v>10795</v>
      </c>
      <c r="J17" s="116" t="n">
        <v>8482</v>
      </c>
      <c r="K17" s="142" t="n">
        <v>2313</v>
      </c>
    </row>
    <row r="18" customFormat="false" ht="14.1" hidden="false" customHeight="true" outlineLevel="0" collapsed="false">
      <c r="A18" s="333" t="n">
        <v>40148</v>
      </c>
      <c r="B18" s="117" t="n">
        <v>45317</v>
      </c>
      <c r="C18" s="116" t="n">
        <v>27175</v>
      </c>
      <c r="D18" s="116" t="n">
        <v>18142</v>
      </c>
      <c r="E18" s="116" t="n">
        <v>35899</v>
      </c>
      <c r="F18" s="116" t="n">
        <v>8407</v>
      </c>
      <c r="G18" s="116" t="n">
        <v>5225</v>
      </c>
      <c r="H18" s="116" t="n">
        <v>13005</v>
      </c>
      <c r="I18" s="117" t="n">
        <v>10808</v>
      </c>
      <c r="J18" s="116" t="n">
        <v>8503</v>
      </c>
      <c r="K18" s="142" t="n">
        <v>2305</v>
      </c>
    </row>
    <row r="19" customFormat="false" ht="18" hidden="false" customHeight="true" outlineLevel="0" collapsed="false">
      <c r="A19" s="333" t="n">
        <v>40238</v>
      </c>
      <c r="B19" s="117" t="n">
        <v>44761</v>
      </c>
      <c r="C19" s="116" t="n">
        <v>26690</v>
      </c>
      <c r="D19" s="116" t="n">
        <v>18071</v>
      </c>
      <c r="E19" s="116" t="n">
        <v>35354</v>
      </c>
      <c r="F19" s="116" t="n">
        <v>8422</v>
      </c>
      <c r="G19" s="116" t="n">
        <v>4901</v>
      </c>
      <c r="H19" s="116" t="n">
        <v>12990</v>
      </c>
      <c r="I19" s="117" t="n">
        <v>10652</v>
      </c>
      <c r="J19" s="116" t="n">
        <v>8415</v>
      </c>
      <c r="K19" s="142" t="n">
        <v>2237</v>
      </c>
    </row>
    <row r="20" customFormat="false" ht="14.1" hidden="false" customHeight="true" outlineLevel="0" collapsed="false">
      <c r="A20" s="333" t="n">
        <v>40330</v>
      </c>
      <c r="B20" s="117" t="n">
        <v>46336</v>
      </c>
      <c r="C20" s="116" t="n">
        <v>28455</v>
      </c>
      <c r="D20" s="116" t="n">
        <v>17881</v>
      </c>
      <c r="E20" s="116" t="n">
        <v>36848</v>
      </c>
      <c r="F20" s="116" t="n">
        <v>8531</v>
      </c>
      <c r="G20" s="116" t="n">
        <v>4802</v>
      </c>
      <c r="H20" s="116" t="n">
        <v>13300</v>
      </c>
      <c r="I20" s="117" t="n">
        <v>10785</v>
      </c>
      <c r="J20" s="116" t="n">
        <v>8500</v>
      </c>
      <c r="K20" s="142" t="n">
        <v>2285</v>
      </c>
    </row>
    <row r="21" s="112" customFormat="true" ht="14.1" hidden="false" customHeight="true" outlineLevel="0" collapsed="false">
      <c r="A21" s="333" t="n">
        <v>40422</v>
      </c>
      <c r="B21" s="117" t="n">
        <v>46763</v>
      </c>
      <c r="C21" s="116" t="n">
        <v>28446</v>
      </c>
      <c r="D21" s="116" t="n">
        <v>18317</v>
      </c>
      <c r="E21" s="116" t="n">
        <v>37094</v>
      </c>
      <c r="F21" s="116" t="n">
        <v>8691</v>
      </c>
      <c r="G21" s="116" t="n">
        <v>5325</v>
      </c>
      <c r="H21" s="116" t="n">
        <v>13490</v>
      </c>
      <c r="I21" s="117" t="n">
        <v>10577</v>
      </c>
      <c r="J21" s="116" t="n">
        <v>8292</v>
      </c>
      <c r="K21" s="142" t="n">
        <v>2285</v>
      </c>
    </row>
    <row r="22" customFormat="false" ht="14.1" hidden="false" customHeight="true" outlineLevel="0" collapsed="false">
      <c r="A22" s="333" t="n">
        <v>40513</v>
      </c>
      <c r="B22" s="117" t="n">
        <v>45749</v>
      </c>
      <c r="C22" s="116" t="n">
        <v>27424</v>
      </c>
      <c r="D22" s="116" t="n">
        <v>18325</v>
      </c>
      <c r="E22" s="116" t="n">
        <v>36001</v>
      </c>
      <c r="F22" s="116" t="n">
        <v>8758</v>
      </c>
      <c r="G22" s="116" t="n">
        <v>5113</v>
      </c>
      <c r="H22" s="116" t="n">
        <v>13413</v>
      </c>
      <c r="I22" s="117" t="n">
        <v>10607</v>
      </c>
      <c r="J22" s="116" t="n">
        <v>8347</v>
      </c>
      <c r="K22" s="142" t="n">
        <v>2260</v>
      </c>
    </row>
    <row r="23" customFormat="false" ht="18" hidden="false" customHeight="true" outlineLevel="0" collapsed="false">
      <c r="A23" s="333" t="n">
        <v>40603</v>
      </c>
      <c r="B23" s="117" t="n">
        <v>45192</v>
      </c>
      <c r="C23" s="116" t="n">
        <v>26828</v>
      </c>
      <c r="D23" s="116" t="n">
        <v>18364</v>
      </c>
      <c r="E23" s="116" t="n">
        <v>34442</v>
      </c>
      <c r="F23" s="116" t="n">
        <v>9893</v>
      </c>
      <c r="G23" s="116" t="n">
        <v>4793</v>
      </c>
      <c r="H23" s="116" t="n">
        <v>13495</v>
      </c>
      <c r="I23" s="117" t="n">
        <v>10600</v>
      </c>
      <c r="J23" s="116" t="n">
        <v>8391</v>
      </c>
      <c r="K23" s="142" t="n">
        <v>2209</v>
      </c>
    </row>
    <row r="24" customFormat="false" ht="14.1" hidden="false" customHeight="true" outlineLevel="0" collapsed="false">
      <c r="A24" s="333" t="n">
        <v>40695</v>
      </c>
      <c r="B24" s="117" t="n">
        <v>45034</v>
      </c>
      <c r="C24" s="116" t="n">
        <v>26760</v>
      </c>
      <c r="D24" s="116" t="n">
        <v>18274</v>
      </c>
      <c r="E24" s="116" t="n">
        <v>34145</v>
      </c>
      <c r="F24" s="116" t="n">
        <v>10045</v>
      </c>
      <c r="G24" s="116" t="n">
        <v>4560</v>
      </c>
      <c r="H24" s="116" t="n">
        <v>13625</v>
      </c>
      <c r="I24" s="117" t="n">
        <v>10572</v>
      </c>
      <c r="J24" s="116" t="n">
        <v>8392</v>
      </c>
      <c r="K24" s="142" t="n">
        <v>2180</v>
      </c>
    </row>
    <row r="25" s="112" customFormat="true" ht="14.1" hidden="false" customHeight="true" outlineLevel="0" collapsed="false">
      <c r="A25" s="333" t="n">
        <v>40787</v>
      </c>
      <c r="B25" s="117" t="n">
        <v>45522</v>
      </c>
      <c r="C25" s="116" t="n">
        <v>26846</v>
      </c>
      <c r="D25" s="116" t="n">
        <v>18676</v>
      </c>
      <c r="E25" s="116" t="n">
        <v>35244</v>
      </c>
      <c r="F25" s="116" t="n">
        <v>10174</v>
      </c>
      <c r="G25" s="116" t="n">
        <v>5189</v>
      </c>
      <c r="H25" s="116" t="n">
        <v>13712</v>
      </c>
      <c r="I25" s="117" t="n">
        <v>10574</v>
      </c>
      <c r="J25" s="116" t="n">
        <v>8344</v>
      </c>
      <c r="K25" s="142" t="n">
        <v>2230</v>
      </c>
    </row>
    <row r="26" customFormat="false" ht="14.1" hidden="false" customHeight="true" outlineLevel="0" collapsed="false">
      <c r="A26" s="333" t="n">
        <v>40878</v>
      </c>
      <c r="B26" s="117" t="n">
        <v>44897</v>
      </c>
      <c r="C26" s="116" t="n">
        <v>26117</v>
      </c>
      <c r="D26" s="116" t="n">
        <v>18780</v>
      </c>
      <c r="E26" s="116" t="n">
        <v>34526</v>
      </c>
      <c r="F26" s="116" t="n">
        <v>10307</v>
      </c>
      <c r="G26" s="116" t="n">
        <v>5111</v>
      </c>
      <c r="H26" s="116" t="n">
        <v>13593</v>
      </c>
      <c r="I26" s="117" t="n">
        <v>10355</v>
      </c>
      <c r="J26" s="116" t="n">
        <v>8125</v>
      </c>
      <c r="K26" s="142" t="n">
        <v>2230</v>
      </c>
    </row>
    <row r="27" customFormat="false" ht="18" hidden="false" customHeight="true" outlineLevel="0" collapsed="false">
      <c r="A27" s="333" t="n">
        <v>40969</v>
      </c>
      <c r="B27" s="117" t="n">
        <v>44924</v>
      </c>
      <c r="C27" s="116" t="n">
        <v>25934</v>
      </c>
      <c r="D27" s="116" t="n">
        <v>18990</v>
      </c>
      <c r="E27" s="116" t="n">
        <v>34196</v>
      </c>
      <c r="F27" s="116" t="n">
        <v>10585</v>
      </c>
      <c r="G27" s="116" t="n">
        <v>4901</v>
      </c>
      <c r="H27" s="116" t="n">
        <v>13824</v>
      </c>
      <c r="I27" s="117" t="n">
        <v>10199</v>
      </c>
      <c r="J27" s="116" t="n">
        <v>8049</v>
      </c>
      <c r="K27" s="142" t="n">
        <v>2150</v>
      </c>
    </row>
    <row r="28" customFormat="false" ht="14.1" hidden="false" customHeight="true" outlineLevel="0" collapsed="false">
      <c r="A28" s="333" t="n">
        <v>41061</v>
      </c>
      <c r="B28" s="117" t="n">
        <v>44369</v>
      </c>
      <c r="C28" s="116" t="n">
        <v>25509</v>
      </c>
      <c r="D28" s="116" t="n">
        <v>18860</v>
      </c>
      <c r="E28" s="116" t="n">
        <v>33567</v>
      </c>
      <c r="F28" s="116" t="n">
        <v>10652</v>
      </c>
      <c r="G28" s="116" t="n">
        <v>4584</v>
      </c>
      <c r="H28" s="116" t="n">
        <v>13774</v>
      </c>
      <c r="I28" s="117" t="n">
        <v>10438</v>
      </c>
      <c r="J28" s="116" t="n">
        <v>8251</v>
      </c>
      <c r="K28" s="142" t="n">
        <v>2187</v>
      </c>
    </row>
    <row r="29" s="112" customFormat="true" ht="14.1" hidden="false" customHeight="true" outlineLevel="0" collapsed="false">
      <c r="A29" s="333" t="n">
        <v>41153</v>
      </c>
      <c r="B29" s="117" t="n">
        <v>44963</v>
      </c>
      <c r="C29" s="116" t="n">
        <v>25760</v>
      </c>
      <c r="D29" s="116" t="n">
        <v>19203</v>
      </c>
      <c r="E29" s="116" t="n">
        <v>34017</v>
      </c>
      <c r="F29" s="116" t="n">
        <v>10749</v>
      </c>
      <c r="G29" s="116" t="n">
        <v>5102</v>
      </c>
      <c r="H29" s="116" t="n">
        <v>13858</v>
      </c>
      <c r="I29" s="117" t="n">
        <v>10448</v>
      </c>
      <c r="J29" s="116" t="n">
        <v>8145</v>
      </c>
      <c r="K29" s="142" t="n">
        <v>2303</v>
      </c>
    </row>
    <row r="30" customFormat="false" ht="14.1" hidden="false" customHeight="true" outlineLevel="0" collapsed="false">
      <c r="A30" s="333" t="n">
        <v>41244</v>
      </c>
      <c r="B30" s="117" t="n">
        <v>45041</v>
      </c>
      <c r="C30" s="116" t="n">
        <v>25697</v>
      </c>
      <c r="D30" s="116" t="n">
        <v>19344</v>
      </c>
      <c r="E30" s="116" t="n">
        <v>34115</v>
      </c>
      <c r="F30" s="116" t="n">
        <v>10905</v>
      </c>
      <c r="G30" s="116" t="n">
        <v>4981</v>
      </c>
      <c r="H30" s="116" t="n">
        <v>14004</v>
      </c>
      <c r="I30" s="117" t="n">
        <v>10414</v>
      </c>
      <c r="J30" s="116" t="n">
        <v>8121</v>
      </c>
      <c r="K30" s="142" t="n">
        <v>2293</v>
      </c>
    </row>
    <row r="31" customFormat="false" ht="18" hidden="false" customHeight="true" outlineLevel="0" collapsed="false">
      <c r="A31" s="333" t="n">
        <v>41334</v>
      </c>
      <c r="B31" s="117" t="n">
        <v>44369</v>
      </c>
      <c r="C31" s="116" t="n">
        <v>25230</v>
      </c>
      <c r="D31" s="116" t="n">
        <v>19139</v>
      </c>
      <c r="E31" s="116" t="n">
        <v>33275</v>
      </c>
      <c r="F31" s="116" t="n">
        <v>10863</v>
      </c>
      <c r="G31" s="116" t="n">
        <v>4600</v>
      </c>
      <c r="H31" s="116" t="n">
        <v>14010</v>
      </c>
      <c r="I31" s="117" t="n">
        <v>10304</v>
      </c>
      <c r="J31" s="116" t="n">
        <v>8056</v>
      </c>
      <c r="K31" s="142" t="n">
        <v>2248</v>
      </c>
    </row>
    <row r="32" customFormat="false" ht="14.1" hidden="false" customHeight="true" outlineLevel="0" collapsed="false">
      <c r="A32" s="333" t="n">
        <v>41426</v>
      </c>
      <c r="B32" s="117" t="n">
        <v>44283</v>
      </c>
      <c r="C32" s="116" t="n">
        <v>25172</v>
      </c>
      <c r="D32" s="116" t="n">
        <v>19111</v>
      </c>
      <c r="E32" s="116" t="n">
        <v>33069</v>
      </c>
      <c r="F32" s="116" t="n">
        <v>10970</v>
      </c>
      <c r="G32" s="116" t="n">
        <v>4382</v>
      </c>
      <c r="H32" s="116" t="n">
        <v>14185</v>
      </c>
      <c r="I32" s="117" t="n">
        <v>10401</v>
      </c>
      <c r="J32" s="116" t="n">
        <v>8138</v>
      </c>
      <c r="K32" s="142" t="n">
        <v>2263</v>
      </c>
    </row>
    <row r="33" s="112" customFormat="true" ht="14.1" hidden="false" customHeight="true" outlineLevel="0" collapsed="false">
      <c r="A33" s="333" t="n">
        <v>41518</v>
      </c>
      <c r="B33" s="117" t="n">
        <v>44577</v>
      </c>
      <c r="C33" s="116" t="n">
        <v>25238</v>
      </c>
      <c r="D33" s="116" t="n">
        <v>19339</v>
      </c>
      <c r="E33" s="116" t="n">
        <v>32490</v>
      </c>
      <c r="F33" s="116" t="n">
        <v>10975</v>
      </c>
      <c r="G33" s="116" t="n">
        <v>4870</v>
      </c>
      <c r="H33" s="116" t="n">
        <v>14221</v>
      </c>
      <c r="I33" s="117" t="n">
        <v>10300</v>
      </c>
      <c r="J33" s="116" t="n">
        <v>7960</v>
      </c>
      <c r="K33" s="142" t="n">
        <v>2340</v>
      </c>
      <c r="L33" s="86"/>
    </row>
    <row r="34" customFormat="false" ht="14.1" hidden="false" customHeight="true" outlineLevel="0" collapsed="false">
      <c r="A34" s="333" t="n">
        <v>41609</v>
      </c>
      <c r="B34" s="117" t="n">
        <v>44393</v>
      </c>
      <c r="C34" s="116" t="n">
        <v>25001</v>
      </c>
      <c r="D34" s="116" t="n">
        <v>19392</v>
      </c>
      <c r="E34" s="116" t="n">
        <v>32220</v>
      </c>
      <c r="F34" s="116" t="n">
        <v>11065</v>
      </c>
      <c r="G34" s="116" t="n">
        <v>4751</v>
      </c>
      <c r="H34" s="116" t="n">
        <v>14261</v>
      </c>
      <c r="I34" s="117" t="n">
        <v>10363</v>
      </c>
      <c r="J34" s="116" t="n">
        <v>7995</v>
      </c>
      <c r="K34" s="142" t="n">
        <v>2368</v>
      </c>
    </row>
    <row r="35" customFormat="false" ht="18" hidden="false" customHeight="true" outlineLevel="0" collapsed="false">
      <c r="A35" s="333" t="n">
        <v>41699</v>
      </c>
      <c r="B35" s="117" t="n">
        <v>43662</v>
      </c>
      <c r="C35" s="116" t="n">
        <v>24358</v>
      </c>
      <c r="D35" s="116" t="n">
        <v>19304</v>
      </c>
      <c r="E35" s="116" t="n">
        <v>31427</v>
      </c>
      <c r="F35" s="116" t="n">
        <v>11145</v>
      </c>
      <c r="G35" s="116" t="n">
        <v>4504</v>
      </c>
      <c r="H35" s="116" t="n">
        <v>14188</v>
      </c>
      <c r="I35" s="117" t="n">
        <v>10259</v>
      </c>
      <c r="J35" s="116" t="n">
        <v>7925</v>
      </c>
      <c r="K35" s="142" t="n">
        <v>2334</v>
      </c>
      <c r="L35" s="112"/>
    </row>
    <row r="36" customFormat="false" ht="14.1" hidden="false" customHeight="true" outlineLevel="0" collapsed="false">
      <c r="A36" s="333" t="n">
        <v>41791</v>
      </c>
      <c r="B36" s="117" t="n">
        <v>43409</v>
      </c>
      <c r="C36" s="116" t="n">
        <v>24165</v>
      </c>
      <c r="D36" s="116" t="n">
        <v>19244</v>
      </c>
      <c r="E36" s="116" t="n">
        <v>31096</v>
      </c>
      <c r="F36" s="116" t="n">
        <v>11255</v>
      </c>
      <c r="G36" s="116" t="n">
        <v>4291</v>
      </c>
      <c r="H36" s="116" t="n">
        <v>14235</v>
      </c>
      <c r="I36" s="117" t="n">
        <v>10381</v>
      </c>
      <c r="J36" s="116" t="n">
        <v>8009</v>
      </c>
      <c r="K36" s="142" t="n">
        <v>2372</v>
      </c>
    </row>
    <row r="37" s="112" customFormat="true" ht="14.1" hidden="false" customHeight="true" outlineLevel="0" collapsed="false">
      <c r="A37" s="333" t="n">
        <v>41883</v>
      </c>
      <c r="B37" s="117" t="n">
        <v>43728</v>
      </c>
      <c r="C37" s="116" t="n">
        <v>24267</v>
      </c>
      <c r="D37" s="116" t="n">
        <v>19461</v>
      </c>
      <c r="E37" s="116" t="n">
        <v>32137</v>
      </c>
      <c r="F37" s="116" t="n">
        <v>11506</v>
      </c>
      <c r="G37" s="116" t="n">
        <v>4456</v>
      </c>
      <c r="H37" s="116" t="n">
        <v>14371</v>
      </c>
      <c r="I37" s="117" t="n">
        <v>10468</v>
      </c>
      <c r="J37" s="116" t="n">
        <v>7997</v>
      </c>
      <c r="K37" s="142" t="n">
        <v>2471</v>
      </c>
      <c r="L37" s="86"/>
    </row>
    <row r="38" customFormat="false" ht="14.1" hidden="false" customHeight="true" outlineLevel="0" collapsed="false">
      <c r="A38" s="333" t="n">
        <v>41974</v>
      </c>
      <c r="B38" s="117" t="n">
        <v>43442</v>
      </c>
      <c r="C38" s="116" t="n">
        <v>23955</v>
      </c>
      <c r="D38" s="116" t="n">
        <v>19487</v>
      </c>
      <c r="E38" s="116" t="n">
        <v>31733</v>
      </c>
      <c r="F38" s="116" t="n">
        <v>11694</v>
      </c>
      <c r="G38" s="116" t="n">
        <v>4252</v>
      </c>
      <c r="H38" s="116" t="n">
        <v>14427</v>
      </c>
      <c r="I38" s="117" t="n">
        <v>10483</v>
      </c>
      <c r="J38" s="116" t="n">
        <v>7989</v>
      </c>
      <c r="K38" s="142" t="n">
        <v>2494</v>
      </c>
    </row>
    <row r="39" customFormat="false" ht="18" hidden="false" customHeight="true" outlineLevel="0" collapsed="false">
      <c r="A39" s="333" t="n">
        <v>42064</v>
      </c>
      <c r="B39" s="117" t="n">
        <v>43279</v>
      </c>
      <c r="C39" s="116" t="n">
        <v>23801</v>
      </c>
      <c r="D39" s="116" t="n">
        <v>19478</v>
      </c>
      <c r="E39" s="116" t="n">
        <v>31441</v>
      </c>
      <c r="F39" s="116" t="n">
        <v>11826</v>
      </c>
      <c r="G39" s="116" t="n">
        <v>4109</v>
      </c>
      <c r="H39" s="116" t="n">
        <v>14523</v>
      </c>
      <c r="I39" s="117" t="n">
        <v>10122</v>
      </c>
      <c r="J39" s="116" t="n">
        <v>7747</v>
      </c>
      <c r="K39" s="142" t="n">
        <v>2375</v>
      </c>
      <c r="L39" s="112"/>
    </row>
    <row r="40" customFormat="false" ht="14.1" hidden="false" customHeight="true" outlineLevel="0" collapsed="false">
      <c r="A40" s="333" t="n">
        <v>42156</v>
      </c>
      <c r="B40" s="117" t="n">
        <v>42891</v>
      </c>
      <c r="C40" s="116" t="n">
        <v>23537</v>
      </c>
      <c r="D40" s="116" t="n">
        <v>19354</v>
      </c>
      <c r="E40" s="116" t="n">
        <v>30976</v>
      </c>
      <c r="F40" s="116" t="n">
        <v>11904</v>
      </c>
      <c r="G40" s="116" t="n">
        <v>3878</v>
      </c>
      <c r="H40" s="116" t="n">
        <v>14602</v>
      </c>
      <c r="I40" s="117" t="n">
        <v>10254</v>
      </c>
      <c r="J40" s="116" t="n">
        <v>7838</v>
      </c>
      <c r="K40" s="142" t="n">
        <v>2416</v>
      </c>
    </row>
    <row r="41" s="112" customFormat="true" ht="14.1" hidden="false" customHeight="true" outlineLevel="0" collapsed="false">
      <c r="A41" s="333" t="n">
        <v>42248</v>
      </c>
      <c r="B41" s="117" t="n">
        <v>43994</v>
      </c>
      <c r="C41" s="116" t="n">
        <v>23934</v>
      </c>
      <c r="D41" s="116" t="n">
        <v>20060</v>
      </c>
      <c r="E41" s="116" t="n">
        <v>31847</v>
      </c>
      <c r="F41" s="116" t="n">
        <v>12143</v>
      </c>
      <c r="G41" s="116" t="n">
        <v>4454</v>
      </c>
      <c r="H41" s="116" t="n">
        <v>14863</v>
      </c>
      <c r="I41" s="117" t="n">
        <v>10398</v>
      </c>
      <c r="J41" s="116" t="n">
        <v>7885</v>
      </c>
      <c r="K41" s="142" t="n">
        <v>2513</v>
      </c>
      <c r="L41" s="86"/>
    </row>
    <row r="42" customFormat="false" ht="14.1" hidden="false" customHeight="true" outlineLevel="0" collapsed="false">
      <c r="A42" s="333" t="n">
        <v>42339</v>
      </c>
      <c r="B42" s="117" t="n">
        <v>43783</v>
      </c>
      <c r="C42" s="116" t="n">
        <v>23759</v>
      </c>
      <c r="D42" s="116" t="n">
        <v>20024</v>
      </c>
      <c r="E42" s="116" t="n">
        <v>31545</v>
      </c>
      <c r="F42" s="116" t="n">
        <v>12236</v>
      </c>
      <c r="G42" s="116" t="n">
        <v>4359</v>
      </c>
      <c r="H42" s="116" t="n">
        <v>14875</v>
      </c>
      <c r="I42" s="117" t="n">
        <v>10417</v>
      </c>
      <c r="J42" s="116" t="n">
        <v>7943</v>
      </c>
      <c r="K42" s="142" t="n">
        <v>2474</v>
      </c>
    </row>
    <row r="43" customFormat="false" ht="18" hidden="false" customHeight="true" outlineLevel="0" collapsed="false">
      <c r="A43" s="333" t="n">
        <v>42430</v>
      </c>
      <c r="B43" s="117" t="n">
        <v>43558</v>
      </c>
      <c r="C43" s="116" t="n">
        <v>23739</v>
      </c>
      <c r="D43" s="116" t="n">
        <v>19819</v>
      </c>
      <c r="E43" s="116" t="n">
        <v>31358</v>
      </c>
      <c r="F43" s="116" t="n">
        <v>12198</v>
      </c>
      <c r="G43" s="116" t="n">
        <v>4218</v>
      </c>
      <c r="H43" s="116" t="n">
        <v>14803</v>
      </c>
      <c r="I43" s="117" t="n">
        <v>10269</v>
      </c>
      <c r="J43" s="116" t="n">
        <v>7769</v>
      </c>
      <c r="K43" s="142" t="n">
        <v>2500</v>
      </c>
      <c r="L43" s="112"/>
      <c r="M43" s="334"/>
    </row>
    <row r="44" customFormat="false" ht="14.1" hidden="false" customHeight="true" outlineLevel="0" collapsed="false">
      <c r="A44" s="333" t="n">
        <v>42522</v>
      </c>
      <c r="B44" s="117" t="n">
        <v>43580</v>
      </c>
      <c r="C44" s="116" t="n">
        <v>23769</v>
      </c>
      <c r="D44" s="116" t="n">
        <v>19811</v>
      </c>
      <c r="E44" s="116" t="n">
        <v>31212</v>
      </c>
      <c r="F44" s="116" t="n">
        <v>12367</v>
      </c>
      <c r="G44" s="116" t="n">
        <v>4093</v>
      </c>
      <c r="H44" s="116" t="n">
        <v>14881</v>
      </c>
      <c r="I44" s="117" t="n">
        <v>10321</v>
      </c>
      <c r="J44" s="116" t="n">
        <v>7839</v>
      </c>
      <c r="K44" s="142" t="n">
        <v>2482</v>
      </c>
    </row>
    <row r="45" s="112" customFormat="true" ht="14.1" hidden="false" customHeight="true" outlineLevel="0" collapsed="false">
      <c r="A45" s="333" t="n">
        <v>42614</v>
      </c>
      <c r="B45" s="117" t="n">
        <v>44254</v>
      </c>
      <c r="C45" s="116" t="n">
        <v>24093</v>
      </c>
      <c r="D45" s="116" t="n">
        <v>20161</v>
      </c>
      <c r="E45" s="116" t="n">
        <v>31764</v>
      </c>
      <c r="F45" s="116" t="n">
        <v>12490</v>
      </c>
      <c r="G45" s="116" t="n">
        <v>4567</v>
      </c>
      <c r="H45" s="116" t="n">
        <v>14946</v>
      </c>
      <c r="I45" s="117" t="n">
        <v>10251</v>
      </c>
      <c r="J45" s="116" t="n">
        <v>7699</v>
      </c>
      <c r="K45" s="142" t="n">
        <v>2552</v>
      </c>
      <c r="L45" s="86"/>
    </row>
    <row r="46" customFormat="false" ht="14.1" hidden="false" customHeight="true" outlineLevel="0" collapsed="false">
      <c r="A46" s="333" t="n">
        <v>42705</v>
      </c>
      <c r="B46" s="117" t="n">
        <v>44189</v>
      </c>
      <c r="C46" s="116" t="n">
        <v>23985</v>
      </c>
      <c r="D46" s="116" t="n">
        <v>20204</v>
      </c>
      <c r="E46" s="116" t="n">
        <v>31578</v>
      </c>
      <c r="F46" s="116" t="n">
        <v>12611</v>
      </c>
      <c r="G46" s="116" t="n">
        <v>4449</v>
      </c>
      <c r="H46" s="116" t="n">
        <v>15086</v>
      </c>
      <c r="I46" s="117" t="n">
        <v>10266</v>
      </c>
      <c r="J46" s="116" t="n">
        <v>7703</v>
      </c>
      <c r="K46" s="142" t="n">
        <v>2563</v>
      </c>
    </row>
    <row r="47" customFormat="false" ht="18" hidden="false" customHeight="true" outlineLevel="0" collapsed="false">
      <c r="A47" s="333" t="n">
        <v>42795</v>
      </c>
      <c r="B47" s="117" t="n">
        <v>44144</v>
      </c>
      <c r="C47" s="116" t="n">
        <v>23919</v>
      </c>
      <c r="D47" s="116" t="n">
        <v>20225</v>
      </c>
      <c r="E47" s="116" t="n">
        <v>31387</v>
      </c>
      <c r="F47" s="116" t="n">
        <v>12757</v>
      </c>
      <c r="G47" s="116" t="n">
        <v>4282</v>
      </c>
      <c r="H47" s="116" t="n">
        <v>15229</v>
      </c>
      <c r="I47" s="117" t="n">
        <v>10119</v>
      </c>
      <c r="J47" s="116" t="n">
        <v>7627</v>
      </c>
      <c r="K47" s="142" t="n">
        <v>2492</v>
      </c>
      <c r="L47" s="112"/>
    </row>
    <row r="48" customFormat="false" ht="14.1" hidden="false" customHeight="true" outlineLevel="0" collapsed="false">
      <c r="A48" s="333" t="n">
        <v>42887</v>
      </c>
      <c r="B48" s="117" t="n">
        <v>44277</v>
      </c>
      <c r="C48" s="116" t="n">
        <v>23971</v>
      </c>
      <c r="D48" s="116" t="n">
        <v>20306</v>
      </c>
      <c r="E48" s="116" t="n">
        <v>31208</v>
      </c>
      <c r="F48" s="116" t="n">
        <v>13069</v>
      </c>
      <c r="G48" s="116" t="n">
        <v>4101</v>
      </c>
      <c r="H48" s="116" t="n">
        <v>15441</v>
      </c>
      <c r="I48" s="117" t="n">
        <v>10232</v>
      </c>
      <c r="J48" s="116" t="n">
        <v>7682</v>
      </c>
      <c r="K48" s="142" t="n">
        <v>2550</v>
      </c>
    </row>
    <row r="49" s="112" customFormat="true" ht="14.1" hidden="false" customHeight="true" outlineLevel="0" collapsed="false">
      <c r="A49" s="333" t="n">
        <v>42979</v>
      </c>
      <c r="B49" s="117" t="n">
        <v>45231</v>
      </c>
      <c r="C49" s="116" t="n">
        <v>24550</v>
      </c>
      <c r="D49" s="116" t="n">
        <v>20681</v>
      </c>
      <c r="E49" s="116" t="n">
        <v>32035</v>
      </c>
      <c r="F49" s="116" t="n">
        <v>13196</v>
      </c>
      <c r="G49" s="116" t="n">
        <v>4695</v>
      </c>
      <c r="H49" s="116" t="n">
        <v>15511</v>
      </c>
      <c r="I49" s="117" t="n">
        <v>10344</v>
      </c>
      <c r="J49" s="116" t="n">
        <v>7676</v>
      </c>
      <c r="K49" s="142" t="n">
        <v>2668</v>
      </c>
      <c r="L49" s="86"/>
    </row>
    <row r="50" customFormat="false" ht="14.1" hidden="false" customHeight="true" outlineLevel="0" collapsed="false">
      <c r="A50" s="335" t="n">
        <v>43070</v>
      </c>
      <c r="B50" s="145" t="n">
        <v>45244</v>
      </c>
      <c r="C50" s="146" t="n">
        <v>24562</v>
      </c>
      <c r="D50" s="146" t="n">
        <v>20682</v>
      </c>
      <c r="E50" s="146" t="n">
        <v>31832</v>
      </c>
      <c r="F50" s="146" t="n">
        <v>13412</v>
      </c>
      <c r="G50" s="146" t="n">
        <v>4547</v>
      </c>
      <c r="H50" s="146" t="n">
        <v>15669</v>
      </c>
      <c r="I50" s="145" t="n">
        <v>10318</v>
      </c>
      <c r="J50" s="146" t="n">
        <v>7629</v>
      </c>
      <c r="K50" s="147" t="n">
        <v>2689</v>
      </c>
    </row>
    <row r="51" customFormat="false" ht="11.25" hidden="false" customHeight="true" outlineLevel="0" collapsed="false">
      <c r="A51" s="336"/>
      <c r="B51" s="337"/>
      <c r="C51" s="338"/>
      <c r="D51" s="338"/>
      <c r="E51" s="338"/>
      <c r="F51" s="338"/>
      <c r="G51" s="338"/>
      <c r="H51" s="338"/>
      <c r="I51" s="338"/>
      <c r="J51" s="339"/>
      <c r="K51" s="268" t="s">
        <v>45</v>
      </c>
    </row>
    <row r="52" customFormat="false" ht="18" hidden="false" customHeight="true" outlineLevel="0" collapsed="false">
      <c r="A52" s="340" t="s">
        <v>340</v>
      </c>
      <c r="B52" s="340"/>
      <c r="C52" s="340"/>
      <c r="D52" s="340"/>
      <c r="E52" s="340"/>
      <c r="F52" s="340"/>
      <c r="G52" s="340"/>
      <c r="H52" s="340"/>
      <c r="I52" s="340"/>
      <c r="J52" s="340"/>
      <c r="K52" s="340"/>
    </row>
    <row r="53" customFormat="false" ht="38.1" hidden="false" customHeight="true" outlineLevel="0" collapsed="false">
      <c r="A53" s="341" t="s">
        <v>341</v>
      </c>
      <c r="B53" s="341"/>
      <c r="C53" s="341"/>
      <c r="D53" s="341"/>
      <c r="E53" s="341"/>
      <c r="F53" s="341"/>
      <c r="G53" s="341"/>
      <c r="H53" s="341"/>
      <c r="I53" s="341"/>
      <c r="J53" s="341"/>
      <c r="K53" s="341"/>
    </row>
    <row r="54" s="153" customFormat="true" ht="18.75" hidden="false" customHeight="true" outlineLevel="0" collapsed="false">
      <c r="A54" s="342" t="s">
        <v>317</v>
      </c>
      <c r="B54" s="342"/>
      <c r="C54" s="342"/>
      <c r="D54" s="342"/>
      <c r="E54" s="342"/>
      <c r="F54" s="342"/>
      <c r="G54" s="342"/>
      <c r="H54" s="342"/>
      <c r="I54" s="342"/>
      <c r="J54" s="342"/>
      <c r="K54" s="342"/>
    </row>
    <row r="55" s="153" customFormat="true" ht="29.25" hidden="false" customHeight="true" outlineLevel="0" collapsed="false">
      <c r="A55" s="343"/>
      <c r="B55" s="343"/>
      <c r="C55" s="343"/>
      <c r="D55" s="343"/>
      <c r="E55" s="343"/>
      <c r="F55" s="343"/>
      <c r="G55" s="343"/>
      <c r="H55" s="343"/>
      <c r="I55" s="343"/>
      <c r="J55" s="343"/>
      <c r="K55" s="343"/>
    </row>
    <row r="56" s="153" customFormat="true" ht="18" hidden="false" customHeight="true" outlineLevel="0" collapsed="false">
      <c r="A56" s="344" t="s">
        <v>342</v>
      </c>
      <c r="B56" s="344"/>
      <c r="C56" s="344"/>
      <c r="D56" s="344"/>
      <c r="E56" s="344"/>
      <c r="F56" s="344"/>
      <c r="G56" s="344"/>
      <c r="H56" s="344"/>
      <c r="I56" s="344"/>
      <c r="J56" s="344"/>
      <c r="K56" s="344"/>
    </row>
    <row r="57" customFormat="false" ht="11.25" hidden="false" customHeight="true" outlineLevel="0" collapsed="false"/>
    <row r="58" customFormat="false" ht="12.75" hidden="false" customHeight="true" outlineLevel="0" collapsed="false"/>
    <row r="59" customFormat="false" ht="12.75" hidden="false" customHeight="true" outlineLevel="0" collapsed="false"/>
    <row r="60" customFormat="false" ht="12.75" hidden="false" customHeight="true" outlineLevel="0" collapsed="false"/>
    <row r="61" customFormat="false" ht="12.75" hidden="false" customHeight="true" outlineLevel="0" collapsed="false"/>
    <row r="62" customFormat="false" ht="12.75" hidden="false" customHeight="true" outlineLevel="0" collapsed="false"/>
    <row r="63" customFormat="false" ht="12.75" hidden="false" customHeight="true" outlineLevel="0" collapsed="false"/>
  </sheetData>
  <mergeCells count="10">
    <mergeCell ref="A3:K3"/>
    <mergeCell ref="A5:B5"/>
    <mergeCell ref="A7:A9"/>
    <mergeCell ref="B7:H7"/>
    <mergeCell ref="I7:K7"/>
    <mergeCell ref="A52:K52"/>
    <mergeCell ref="A53:K53"/>
    <mergeCell ref="A54:K54"/>
    <mergeCell ref="A55:K55"/>
    <mergeCell ref="A56:K56"/>
  </mergeCells>
  <printOptions headings="false" gridLines="false" gridLinesSet="true" horizontalCentered="true" verticalCentered="false"/>
  <pageMargins left="0.708333333333333" right="0.39375" top="0.39375" bottom="0.39375" header="0.511805555555555" footer="0.511805555555555"/>
  <pageSetup paperSize="9" scale="7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6.xml><?xml version="1.0" encoding="utf-8"?>
<worksheet xmlns="http://schemas.openxmlformats.org/spreadsheetml/2006/main" xmlns:r="http://schemas.openxmlformats.org/officeDocument/2006/relationships">
  <sheetPr filterMode="false">
    <pageSetUpPr fitToPage="false"/>
  </sheetPr>
  <dimension ref="A1:H96"/>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345" width="11"/>
  </cols>
  <sheetData>
    <row r="1" customFormat="false" ht="37.5" hidden="false" customHeight="true" outlineLevel="0" collapsed="false">
      <c r="A1" s="346"/>
      <c r="B1" s="346"/>
      <c r="C1" s="347"/>
      <c r="D1" s="347"/>
      <c r="E1" s="347"/>
      <c r="F1" s="347"/>
      <c r="G1" s="348" t="s">
        <v>343</v>
      </c>
      <c r="H1" s="346"/>
    </row>
    <row r="2" s="353" customFormat="true" ht="13.5" hidden="false" customHeight="true" outlineLevel="0" collapsed="false">
      <c r="A2" s="349"/>
      <c r="B2" s="349"/>
      <c r="C2" s="350"/>
      <c r="D2" s="351"/>
      <c r="E2" s="351"/>
      <c r="F2" s="351"/>
      <c r="G2" s="352" t="s">
        <v>344</v>
      </c>
      <c r="H2" s="351"/>
    </row>
    <row r="3" s="353" customFormat="true" ht="13.5" hidden="false" customHeight="true" outlineLevel="0" collapsed="false">
      <c r="A3" s="354"/>
      <c r="B3" s="354"/>
      <c r="C3" s="350"/>
      <c r="D3" s="351"/>
      <c r="E3" s="351"/>
      <c r="F3" s="351"/>
      <c r="G3" s="355"/>
      <c r="H3" s="351"/>
    </row>
    <row r="4" customFormat="false" ht="15.75" hidden="false" customHeight="true" outlineLevel="0" collapsed="false">
      <c r="A4" s="356" t="s">
        <v>345</v>
      </c>
      <c r="B4" s="357"/>
      <c r="C4" s="358"/>
      <c r="D4" s="359"/>
      <c r="E4" s="359"/>
      <c r="F4" s="359"/>
      <c r="G4" s="359"/>
      <c r="H4" s="359"/>
    </row>
    <row r="5" s="353" customFormat="true" ht="13.5" hidden="false" customHeight="true" outlineLevel="0" collapsed="false">
      <c r="A5" s="360"/>
      <c r="B5" s="360"/>
      <c r="C5" s="361"/>
      <c r="D5" s="362"/>
      <c r="E5" s="362"/>
      <c r="F5" s="362"/>
      <c r="G5" s="362"/>
      <c r="H5" s="362"/>
    </row>
    <row r="6" customFormat="false" ht="12" hidden="false" customHeight="true" outlineLevel="0" collapsed="false">
      <c r="A6" s="363" t="s">
        <v>346</v>
      </c>
      <c r="B6" s="363"/>
      <c r="C6" s="363"/>
      <c r="D6" s="363"/>
      <c r="E6" s="363"/>
      <c r="F6" s="363"/>
      <c r="G6" s="363"/>
      <c r="H6" s="364"/>
    </row>
    <row r="7" customFormat="false" ht="12" hidden="false" customHeight="true" outlineLevel="0" collapsed="false">
      <c r="A7" s="363"/>
      <c r="B7" s="363"/>
      <c r="C7" s="363"/>
      <c r="D7" s="363"/>
      <c r="E7" s="363"/>
      <c r="F7" s="363"/>
      <c r="G7" s="363"/>
      <c r="H7" s="364"/>
    </row>
    <row r="8" customFormat="false" ht="12" hidden="false" customHeight="true" outlineLevel="0" collapsed="false">
      <c r="A8" s="363"/>
      <c r="B8" s="363"/>
      <c r="C8" s="363"/>
      <c r="D8" s="363"/>
      <c r="E8" s="363"/>
      <c r="F8" s="363"/>
      <c r="G8" s="363"/>
      <c r="H8" s="364"/>
    </row>
    <row r="9" customFormat="false" ht="12" hidden="false" customHeight="true" outlineLevel="0" collapsed="false">
      <c r="A9" s="363"/>
      <c r="B9" s="363"/>
      <c r="C9" s="363"/>
      <c r="D9" s="363"/>
      <c r="E9" s="363"/>
      <c r="F9" s="363"/>
      <c r="G9" s="363"/>
      <c r="H9" s="364"/>
    </row>
    <row r="10" customFormat="false" ht="12" hidden="false" customHeight="true" outlineLevel="0" collapsed="false">
      <c r="A10" s="363"/>
      <c r="B10" s="363"/>
      <c r="C10" s="363"/>
      <c r="D10" s="363"/>
      <c r="E10" s="363"/>
      <c r="F10" s="363"/>
      <c r="G10" s="363"/>
      <c r="H10" s="364"/>
    </row>
    <row r="11" customFormat="false" ht="12" hidden="false" customHeight="true" outlineLevel="0" collapsed="false">
      <c r="A11" s="363"/>
      <c r="B11" s="363"/>
      <c r="C11" s="363"/>
      <c r="D11" s="363"/>
      <c r="E11" s="363"/>
      <c r="F11" s="363"/>
      <c r="G11" s="363"/>
      <c r="H11" s="364"/>
    </row>
    <row r="12" customFormat="false" ht="12" hidden="false" customHeight="true" outlineLevel="0" collapsed="false">
      <c r="A12" s="363" t="s">
        <v>347</v>
      </c>
      <c r="B12" s="363"/>
      <c r="C12" s="363"/>
      <c r="D12" s="363"/>
      <c r="E12" s="363"/>
      <c r="F12" s="363"/>
      <c r="G12" s="363"/>
      <c r="H12" s="364"/>
    </row>
    <row r="13" customFormat="false" ht="12" hidden="false" customHeight="true" outlineLevel="0" collapsed="false">
      <c r="A13" s="363"/>
      <c r="B13" s="363"/>
      <c r="C13" s="363"/>
      <c r="D13" s="363"/>
      <c r="E13" s="363"/>
      <c r="F13" s="363"/>
      <c r="G13" s="363"/>
      <c r="H13" s="364"/>
    </row>
    <row r="14" customFormat="false" ht="12" hidden="false" customHeight="true" outlineLevel="0" collapsed="false">
      <c r="A14" s="363"/>
      <c r="B14" s="363"/>
      <c r="C14" s="363"/>
      <c r="D14" s="363"/>
      <c r="E14" s="363"/>
      <c r="F14" s="363"/>
      <c r="G14" s="363"/>
      <c r="H14" s="364"/>
    </row>
    <row r="15" customFormat="false" ht="12" hidden="false" customHeight="true" outlineLevel="0" collapsed="false">
      <c r="A15" s="363"/>
      <c r="B15" s="363"/>
      <c r="C15" s="363"/>
      <c r="D15" s="363"/>
      <c r="E15" s="363"/>
      <c r="F15" s="363"/>
      <c r="G15" s="363"/>
      <c r="H15" s="364"/>
    </row>
    <row r="16" customFormat="false" ht="12" hidden="false" customHeight="true" outlineLevel="0" collapsed="false">
      <c r="A16" s="363"/>
      <c r="B16" s="363"/>
      <c r="C16" s="363"/>
      <c r="D16" s="363"/>
      <c r="E16" s="363"/>
      <c r="F16" s="363"/>
      <c r="G16" s="363"/>
      <c r="H16" s="364"/>
    </row>
    <row r="17" customFormat="false" ht="12" hidden="false" customHeight="true" outlineLevel="0" collapsed="false">
      <c r="A17" s="363"/>
      <c r="B17" s="363"/>
      <c r="C17" s="363"/>
      <c r="D17" s="363"/>
      <c r="E17" s="363"/>
      <c r="F17" s="363"/>
      <c r="G17" s="363"/>
      <c r="H17" s="364"/>
    </row>
    <row r="18" customFormat="false" ht="12" hidden="false" customHeight="true" outlineLevel="0" collapsed="false">
      <c r="A18" s="363"/>
      <c r="B18" s="363"/>
      <c r="C18" s="363"/>
      <c r="D18" s="363"/>
      <c r="E18" s="363"/>
      <c r="F18" s="363"/>
      <c r="G18" s="363"/>
      <c r="H18" s="364"/>
    </row>
    <row r="19" customFormat="false" ht="12" hidden="false" customHeight="true" outlineLevel="0" collapsed="false">
      <c r="A19" s="363"/>
      <c r="B19" s="363"/>
      <c r="C19" s="363"/>
      <c r="D19" s="363"/>
      <c r="E19" s="363"/>
      <c r="F19" s="363"/>
      <c r="G19" s="363"/>
      <c r="H19" s="364"/>
    </row>
    <row r="20" customFormat="false" ht="12" hidden="false" customHeight="true" outlineLevel="0" collapsed="false">
      <c r="A20" s="363"/>
      <c r="B20" s="363"/>
      <c r="C20" s="363"/>
      <c r="D20" s="363"/>
      <c r="E20" s="363"/>
      <c r="F20" s="363"/>
      <c r="G20" s="363"/>
      <c r="H20" s="364"/>
    </row>
    <row r="21" customFormat="false" ht="12" hidden="false" customHeight="true" outlineLevel="0" collapsed="false">
      <c r="A21" s="363" t="s">
        <v>348</v>
      </c>
      <c r="B21" s="363"/>
      <c r="C21" s="363"/>
      <c r="D21" s="363"/>
      <c r="E21" s="363"/>
      <c r="F21" s="363"/>
      <c r="G21" s="363"/>
      <c r="H21" s="365"/>
    </row>
    <row r="22" customFormat="false" ht="12" hidden="false" customHeight="true" outlineLevel="0" collapsed="false">
      <c r="A22" s="363"/>
      <c r="B22" s="363"/>
      <c r="C22" s="363"/>
      <c r="D22" s="363"/>
      <c r="E22" s="363"/>
      <c r="F22" s="363"/>
      <c r="G22" s="363"/>
      <c r="H22" s="365"/>
    </row>
    <row r="23" customFormat="false" ht="12" hidden="false" customHeight="true" outlineLevel="0" collapsed="false">
      <c r="A23" s="363"/>
      <c r="B23" s="363"/>
      <c r="C23" s="363"/>
      <c r="D23" s="363"/>
      <c r="E23" s="363"/>
      <c r="F23" s="363"/>
      <c r="G23" s="363"/>
      <c r="H23" s="365"/>
    </row>
    <row r="24" customFormat="false" ht="12" hidden="false" customHeight="true" outlineLevel="0" collapsed="false">
      <c r="A24" s="363"/>
      <c r="B24" s="363"/>
      <c r="C24" s="363"/>
      <c r="D24" s="363"/>
      <c r="E24" s="363"/>
      <c r="F24" s="363"/>
      <c r="G24" s="363"/>
      <c r="H24" s="365"/>
    </row>
    <row r="25" customFormat="false" ht="12" hidden="false" customHeight="true" outlineLevel="0" collapsed="false">
      <c r="A25" s="363"/>
      <c r="B25" s="363"/>
      <c r="C25" s="363"/>
      <c r="D25" s="363"/>
      <c r="E25" s="363"/>
      <c r="F25" s="363"/>
      <c r="G25" s="363"/>
      <c r="H25" s="365"/>
    </row>
    <row r="26" customFormat="false" ht="12" hidden="false" customHeight="true" outlineLevel="0" collapsed="false">
      <c r="A26" s="363"/>
      <c r="B26" s="363"/>
      <c r="C26" s="363"/>
      <c r="D26" s="363"/>
      <c r="E26" s="363"/>
      <c r="F26" s="363"/>
      <c r="G26" s="363"/>
      <c r="H26" s="365"/>
    </row>
    <row r="27" customFormat="false" ht="12" hidden="false" customHeight="true" outlineLevel="0" collapsed="false">
      <c r="A27" s="363"/>
      <c r="B27" s="363"/>
      <c r="C27" s="363"/>
      <c r="D27" s="363"/>
      <c r="E27" s="363"/>
      <c r="F27" s="363"/>
      <c r="G27" s="363"/>
      <c r="H27" s="365"/>
    </row>
    <row r="28" customFormat="false" ht="12" hidden="false" customHeight="true" outlineLevel="0" collapsed="false">
      <c r="A28" s="363"/>
      <c r="B28" s="363"/>
      <c r="C28" s="363"/>
      <c r="D28" s="363"/>
      <c r="E28" s="363"/>
      <c r="F28" s="363"/>
      <c r="G28" s="363"/>
      <c r="H28" s="365"/>
    </row>
    <row r="29" customFormat="false" ht="12" hidden="false" customHeight="true" outlineLevel="0" collapsed="false">
      <c r="A29" s="363"/>
      <c r="B29" s="363"/>
      <c r="C29" s="363"/>
      <c r="D29" s="363"/>
      <c r="E29" s="363"/>
      <c r="F29" s="363"/>
      <c r="G29" s="363"/>
      <c r="H29" s="365"/>
    </row>
    <row r="30" customFormat="false" ht="12" hidden="false" customHeight="true" outlineLevel="0" collapsed="false">
      <c r="A30" s="363"/>
      <c r="B30" s="363"/>
      <c r="C30" s="363"/>
      <c r="D30" s="363"/>
      <c r="E30" s="363"/>
      <c r="F30" s="363"/>
      <c r="G30" s="363"/>
      <c r="H30" s="365"/>
    </row>
    <row r="31" customFormat="false" ht="12" hidden="false" customHeight="true" outlineLevel="0" collapsed="false">
      <c r="A31" s="363"/>
      <c r="B31" s="363"/>
      <c r="C31" s="363"/>
      <c r="D31" s="363"/>
      <c r="E31" s="363"/>
      <c r="F31" s="363"/>
      <c r="G31" s="363"/>
      <c r="H31" s="365"/>
    </row>
    <row r="32" customFormat="false" ht="12" hidden="false" customHeight="true" outlineLevel="0" collapsed="false">
      <c r="A32" s="363"/>
      <c r="B32" s="363"/>
      <c r="C32" s="363"/>
      <c r="D32" s="363"/>
      <c r="E32" s="363"/>
      <c r="F32" s="363"/>
      <c r="G32" s="363"/>
      <c r="H32" s="365"/>
    </row>
    <row r="33" customFormat="false" ht="12" hidden="false" customHeight="true" outlineLevel="0" collapsed="false">
      <c r="A33" s="366" t="s">
        <v>349</v>
      </c>
      <c r="B33" s="366"/>
      <c r="C33" s="366"/>
      <c r="D33" s="366"/>
      <c r="E33" s="366"/>
      <c r="F33" s="366"/>
      <c r="G33" s="366"/>
      <c r="H33" s="365"/>
    </row>
    <row r="34" customFormat="false" ht="12" hidden="false" customHeight="true" outlineLevel="0" collapsed="false">
      <c r="A34" s="366"/>
      <c r="B34" s="366"/>
      <c r="C34" s="366"/>
      <c r="D34" s="366"/>
      <c r="E34" s="366"/>
      <c r="F34" s="366"/>
      <c r="G34" s="366"/>
      <c r="H34" s="365"/>
    </row>
    <row r="35" customFormat="false" ht="12" hidden="false" customHeight="true" outlineLevel="0" collapsed="false">
      <c r="A35" s="366"/>
      <c r="B35" s="366"/>
      <c r="C35" s="366"/>
      <c r="D35" s="366"/>
      <c r="E35" s="366"/>
      <c r="F35" s="366"/>
      <c r="G35" s="366"/>
      <c r="H35" s="365"/>
    </row>
    <row r="36" customFormat="false" ht="12" hidden="false" customHeight="true" outlineLevel="0" collapsed="false">
      <c r="A36" s="366"/>
      <c r="B36" s="366"/>
      <c r="C36" s="366"/>
      <c r="D36" s="366"/>
      <c r="E36" s="366"/>
      <c r="F36" s="366"/>
      <c r="G36" s="366"/>
      <c r="H36" s="365"/>
    </row>
    <row r="37" customFormat="false" ht="12" hidden="false" customHeight="true" outlineLevel="0" collapsed="false">
      <c r="A37" s="366"/>
      <c r="B37" s="366"/>
      <c r="C37" s="366"/>
      <c r="D37" s="366"/>
      <c r="E37" s="366"/>
      <c r="F37" s="366"/>
      <c r="G37" s="366"/>
      <c r="H37" s="365"/>
    </row>
    <row r="38" customFormat="false" ht="12" hidden="false" customHeight="true" outlineLevel="0" collapsed="false">
      <c r="A38" s="366"/>
      <c r="B38" s="366"/>
      <c r="C38" s="366"/>
      <c r="D38" s="366"/>
      <c r="E38" s="366"/>
      <c r="F38" s="366"/>
      <c r="G38" s="366"/>
      <c r="H38" s="365"/>
    </row>
    <row r="39" customFormat="false" ht="12" hidden="false" customHeight="true" outlineLevel="0" collapsed="false">
      <c r="A39" s="366"/>
      <c r="B39" s="366"/>
      <c r="C39" s="366"/>
      <c r="D39" s="366"/>
      <c r="E39" s="366"/>
      <c r="F39" s="366"/>
      <c r="G39" s="366"/>
      <c r="H39" s="365"/>
    </row>
    <row r="40" customFormat="false" ht="12" hidden="false" customHeight="true" outlineLevel="0" collapsed="false">
      <c r="A40" s="366"/>
      <c r="B40" s="366"/>
      <c r="C40" s="366"/>
      <c r="D40" s="366"/>
      <c r="E40" s="366"/>
      <c r="F40" s="366"/>
      <c r="G40" s="366"/>
      <c r="H40" s="365"/>
    </row>
    <row r="41" customFormat="false" ht="12" hidden="false" customHeight="true" outlineLevel="0" collapsed="false">
      <c r="A41" s="366"/>
      <c r="B41" s="366"/>
      <c r="C41" s="366"/>
      <c r="D41" s="366"/>
      <c r="E41" s="366"/>
      <c r="F41" s="366"/>
      <c r="G41" s="366"/>
      <c r="H41" s="365"/>
    </row>
    <row r="42" customFormat="false" ht="12" hidden="false" customHeight="true" outlineLevel="0" collapsed="false">
      <c r="A42" s="366"/>
      <c r="B42" s="366"/>
      <c r="C42" s="366"/>
      <c r="D42" s="366"/>
      <c r="E42" s="366"/>
      <c r="F42" s="366"/>
      <c r="G42" s="366"/>
      <c r="H42" s="365"/>
    </row>
    <row r="43" customFormat="false" ht="12" hidden="false" customHeight="true" outlineLevel="0" collapsed="false">
      <c r="A43" s="366"/>
      <c r="B43" s="366"/>
      <c r="C43" s="366"/>
      <c r="D43" s="366"/>
      <c r="E43" s="366"/>
      <c r="F43" s="366"/>
      <c r="G43" s="366"/>
      <c r="H43" s="365"/>
    </row>
    <row r="44" customFormat="false" ht="12" hidden="false" customHeight="true" outlineLevel="0" collapsed="false">
      <c r="A44" s="366"/>
      <c r="B44" s="366"/>
      <c r="C44" s="366"/>
      <c r="D44" s="366"/>
      <c r="E44" s="366"/>
      <c r="F44" s="366"/>
      <c r="G44" s="366"/>
      <c r="H44" s="365"/>
    </row>
    <row r="45" customFormat="false" ht="12" hidden="false" customHeight="true" outlineLevel="0" collapsed="false">
      <c r="A45" s="366"/>
      <c r="B45" s="366"/>
      <c r="C45" s="366"/>
      <c r="D45" s="366"/>
      <c r="E45" s="366"/>
      <c r="F45" s="366"/>
      <c r="G45" s="366"/>
      <c r="H45" s="365"/>
    </row>
    <row r="46" customFormat="false" ht="12" hidden="false" customHeight="true" outlineLevel="0" collapsed="false">
      <c r="A46" s="366" t="s">
        <v>350</v>
      </c>
      <c r="B46" s="366"/>
      <c r="C46" s="366"/>
      <c r="D46" s="366"/>
      <c r="E46" s="366"/>
      <c r="F46" s="366"/>
      <c r="G46" s="366"/>
      <c r="H46" s="365"/>
    </row>
    <row r="47" customFormat="false" ht="12" hidden="false" customHeight="true" outlineLevel="0" collapsed="false">
      <c r="A47" s="366"/>
      <c r="B47" s="366"/>
      <c r="C47" s="366"/>
      <c r="D47" s="366"/>
      <c r="E47" s="366"/>
      <c r="F47" s="366"/>
      <c r="G47" s="366"/>
      <c r="H47" s="365"/>
    </row>
    <row r="48" customFormat="false" ht="12" hidden="false" customHeight="true" outlineLevel="0" collapsed="false">
      <c r="A48" s="366"/>
      <c r="B48" s="366"/>
      <c r="C48" s="366"/>
      <c r="D48" s="366"/>
      <c r="E48" s="366"/>
      <c r="F48" s="366"/>
      <c r="G48" s="366"/>
      <c r="H48" s="365"/>
    </row>
    <row r="49" customFormat="false" ht="12" hidden="false" customHeight="true" outlineLevel="0" collapsed="false">
      <c r="A49" s="366"/>
      <c r="B49" s="366"/>
      <c r="C49" s="366"/>
      <c r="D49" s="366"/>
      <c r="E49" s="366"/>
      <c r="F49" s="366"/>
      <c r="G49" s="366"/>
      <c r="H49" s="365"/>
    </row>
    <row r="50" customFormat="false" ht="12" hidden="false" customHeight="true" outlineLevel="0" collapsed="false">
      <c r="A50" s="366"/>
      <c r="B50" s="366"/>
      <c r="C50" s="366"/>
      <c r="D50" s="366"/>
      <c r="E50" s="366"/>
      <c r="F50" s="366"/>
      <c r="G50" s="366"/>
      <c r="H50" s="365"/>
    </row>
    <row r="51" customFormat="false" ht="12" hidden="false" customHeight="true" outlineLevel="0" collapsed="false">
      <c r="A51" s="366"/>
      <c r="B51" s="366"/>
      <c r="C51" s="366"/>
      <c r="D51" s="366"/>
      <c r="E51" s="366"/>
      <c r="F51" s="366"/>
      <c r="G51" s="366"/>
      <c r="H51" s="365"/>
    </row>
    <row r="52" customFormat="false" ht="12" hidden="false" customHeight="true" outlineLevel="0" collapsed="false">
      <c r="A52" s="366"/>
      <c r="B52" s="366"/>
      <c r="C52" s="366"/>
      <c r="D52" s="366"/>
      <c r="E52" s="366"/>
      <c r="F52" s="366"/>
      <c r="G52" s="366"/>
      <c r="H52" s="365"/>
    </row>
    <row r="53" customFormat="false" ht="12" hidden="false" customHeight="true" outlineLevel="0" collapsed="false">
      <c r="A53" s="366"/>
      <c r="B53" s="366"/>
      <c r="C53" s="366"/>
      <c r="D53" s="366"/>
      <c r="E53" s="366"/>
      <c r="F53" s="366"/>
      <c r="G53" s="366"/>
      <c r="H53" s="365"/>
    </row>
    <row r="54" customFormat="false" ht="12" hidden="false" customHeight="true" outlineLevel="0" collapsed="false">
      <c r="A54" s="366"/>
      <c r="B54" s="366"/>
      <c r="C54" s="366"/>
      <c r="D54" s="366"/>
      <c r="E54" s="366"/>
      <c r="F54" s="366"/>
      <c r="G54" s="366"/>
      <c r="H54" s="365"/>
    </row>
    <row r="55" customFormat="false" ht="12" hidden="false" customHeight="true" outlineLevel="0" collapsed="false">
      <c r="A55" s="366" t="s">
        <v>351</v>
      </c>
      <c r="B55" s="366"/>
      <c r="C55" s="366"/>
      <c r="D55" s="366"/>
      <c r="E55" s="366"/>
      <c r="F55" s="366"/>
      <c r="G55" s="366"/>
      <c r="H55" s="365"/>
    </row>
    <row r="56" customFormat="false" ht="12" hidden="false" customHeight="true" outlineLevel="0" collapsed="false">
      <c r="A56" s="366"/>
      <c r="B56" s="366"/>
      <c r="C56" s="366"/>
      <c r="D56" s="366"/>
      <c r="E56" s="366"/>
      <c r="F56" s="366"/>
      <c r="G56" s="366"/>
      <c r="H56" s="365"/>
    </row>
    <row r="57" customFormat="false" ht="12" hidden="false" customHeight="true" outlineLevel="0" collapsed="false">
      <c r="A57" s="366"/>
      <c r="B57" s="366"/>
      <c r="C57" s="366"/>
      <c r="D57" s="366"/>
      <c r="E57" s="366"/>
      <c r="F57" s="366"/>
      <c r="G57" s="366"/>
      <c r="H57" s="365"/>
    </row>
    <row r="58" customFormat="false" ht="12" hidden="false" customHeight="true" outlineLevel="0" collapsed="false">
      <c r="A58" s="366"/>
      <c r="B58" s="366"/>
      <c r="C58" s="366"/>
      <c r="D58" s="366"/>
      <c r="E58" s="366"/>
      <c r="F58" s="366"/>
      <c r="G58" s="366"/>
      <c r="H58" s="365"/>
    </row>
    <row r="59" customFormat="false" ht="12" hidden="false" customHeight="true" outlineLevel="0" collapsed="false">
      <c r="A59" s="366"/>
      <c r="B59" s="366"/>
      <c r="C59" s="366"/>
      <c r="D59" s="366"/>
      <c r="E59" s="366"/>
      <c r="F59" s="366"/>
      <c r="G59" s="366"/>
      <c r="H59" s="365"/>
    </row>
    <row r="60" customFormat="false" ht="12" hidden="false" customHeight="true" outlineLevel="0" collapsed="false">
      <c r="A60" s="366"/>
      <c r="B60" s="366"/>
      <c r="C60" s="366"/>
      <c r="D60" s="366"/>
      <c r="E60" s="366"/>
      <c r="F60" s="366"/>
      <c r="G60" s="366"/>
      <c r="H60" s="365"/>
    </row>
    <row r="61" customFormat="false" ht="12" hidden="false" customHeight="true" outlineLevel="0" collapsed="false">
      <c r="A61" s="366"/>
      <c r="B61" s="366"/>
      <c r="C61" s="366"/>
      <c r="D61" s="366"/>
      <c r="E61" s="366"/>
      <c r="F61" s="366"/>
      <c r="G61" s="366"/>
      <c r="H61" s="365"/>
    </row>
    <row r="62" customFormat="false" ht="12" hidden="false" customHeight="true" outlineLevel="0" collapsed="false">
      <c r="A62" s="366"/>
      <c r="B62" s="366"/>
      <c r="C62" s="366"/>
      <c r="D62" s="366"/>
      <c r="E62" s="366"/>
      <c r="F62" s="366"/>
      <c r="G62" s="366"/>
      <c r="H62" s="365"/>
    </row>
    <row r="63" customFormat="false" ht="12" hidden="false" customHeight="true" outlineLevel="0" collapsed="false">
      <c r="A63" s="366"/>
      <c r="B63" s="366"/>
      <c r="C63" s="366"/>
      <c r="D63" s="366"/>
      <c r="E63" s="366"/>
      <c r="F63" s="366"/>
      <c r="G63" s="366"/>
      <c r="H63" s="365"/>
    </row>
    <row r="64" customFormat="false" ht="12" hidden="false" customHeight="true" outlineLevel="0" collapsed="false">
      <c r="A64" s="366"/>
      <c r="B64" s="366"/>
      <c r="C64" s="366"/>
      <c r="D64" s="366"/>
      <c r="E64" s="366"/>
      <c r="F64" s="366"/>
      <c r="G64" s="366"/>
      <c r="H64" s="365"/>
    </row>
    <row r="65" customFormat="false" ht="12" hidden="false" customHeight="true" outlineLevel="0" collapsed="false">
      <c r="A65" s="366"/>
      <c r="B65" s="366"/>
      <c r="C65" s="366"/>
      <c r="D65" s="366"/>
      <c r="E65" s="366"/>
      <c r="F65" s="366"/>
      <c r="G65" s="366"/>
      <c r="H65" s="365"/>
    </row>
    <row r="66" customFormat="false" ht="12" hidden="false" customHeight="true" outlineLevel="0" collapsed="false">
      <c r="A66" s="366" t="s">
        <v>352</v>
      </c>
      <c r="B66" s="366"/>
      <c r="C66" s="366"/>
      <c r="D66" s="366"/>
      <c r="E66" s="366"/>
      <c r="F66" s="366"/>
      <c r="G66" s="366"/>
      <c r="H66" s="365"/>
    </row>
    <row r="67" customFormat="false" ht="12" hidden="false" customHeight="true" outlineLevel="0" collapsed="false">
      <c r="A67" s="366"/>
      <c r="B67" s="366"/>
      <c r="C67" s="366"/>
      <c r="D67" s="366"/>
      <c r="E67" s="366"/>
      <c r="F67" s="366"/>
      <c r="G67" s="366"/>
      <c r="H67" s="365"/>
    </row>
    <row r="68" customFormat="false" ht="12" hidden="false" customHeight="true" outlineLevel="0" collapsed="false">
      <c r="A68" s="366"/>
      <c r="B68" s="366"/>
      <c r="C68" s="366"/>
      <c r="D68" s="366"/>
      <c r="E68" s="366"/>
      <c r="F68" s="366"/>
      <c r="G68" s="366"/>
      <c r="H68" s="365"/>
    </row>
    <row r="69" customFormat="false" ht="12" hidden="false" customHeight="true" outlineLevel="0" collapsed="false">
      <c r="A69" s="366"/>
      <c r="B69" s="366"/>
      <c r="C69" s="366"/>
      <c r="D69" s="366"/>
      <c r="E69" s="366"/>
      <c r="F69" s="366"/>
      <c r="G69" s="366"/>
      <c r="H69" s="365"/>
    </row>
    <row r="70" customFormat="false" ht="12" hidden="false" customHeight="true" outlineLevel="0" collapsed="false">
      <c r="A70" s="366"/>
      <c r="B70" s="366"/>
      <c r="C70" s="366"/>
      <c r="D70" s="366"/>
      <c r="E70" s="366"/>
      <c r="F70" s="366"/>
      <c r="G70" s="366"/>
      <c r="H70" s="365"/>
    </row>
    <row r="71" customFormat="false" ht="12" hidden="false" customHeight="true" outlineLevel="0" collapsed="false">
      <c r="A71" s="366"/>
      <c r="B71" s="366"/>
      <c r="C71" s="366"/>
      <c r="D71" s="366"/>
      <c r="E71" s="366"/>
      <c r="F71" s="366"/>
      <c r="G71" s="366"/>
      <c r="H71" s="365"/>
    </row>
    <row r="72" customFormat="false" ht="12" hidden="false" customHeight="true" outlineLevel="0" collapsed="false">
      <c r="A72" s="366"/>
      <c r="B72" s="366"/>
      <c r="C72" s="366"/>
      <c r="D72" s="366"/>
      <c r="E72" s="366"/>
      <c r="F72" s="366"/>
      <c r="G72" s="366"/>
      <c r="H72" s="365"/>
    </row>
    <row r="73" customFormat="false" ht="12" hidden="false" customHeight="true" outlineLevel="0" collapsed="false">
      <c r="A73" s="366"/>
      <c r="B73" s="366"/>
      <c r="C73" s="366"/>
      <c r="D73" s="366"/>
      <c r="E73" s="366"/>
      <c r="F73" s="366"/>
      <c r="G73" s="366"/>
      <c r="H73" s="365"/>
    </row>
    <row r="74" customFormat="false" ht="12" hidden="false" customHeight="true" outlineLevel="0" collapsed="false">
      <c r="A74" s="366"/>
      <c r="B74" s="366"/>
      <c r="C74" s="366"/>
      <c r="D74" s="366"/>
      <c r="E74" s="366"/>
      <c r="F74" s="366"/>
      <c r="G74" s="366"/>
      <c r="H74" s="365"/>
    </row>
    <row r="75" customFormat="false" ht="12" hidden="false" customHeight="true" outlineLevel="0" collapsed="false">
      <c r="A75" s="366"/>
      <c r="B75" s="366"/>
      <c r="C75" s="366"/>
      <c r="D75" s="366"/>
      <c r="E75" s="366"/>
      <c r="F75" s="366"/>
      <c r="G75" s="366"/>
      <c r="H75" s="365"/>
    </row>
    <row r="76" customFormat="false" ht="12" hidden="false" customHeight="true" outlineLevel="0" collapsed="false">
      <c r="A76" s="366"/>
      <c r="B76" s="366"/>
      <c r="C76" s="366"/>
      <c r="D76" s="366"/>
      <c r="E76" s="366"/>
      <c r="F76" s="366"/>
      <c r="G76" s="366"/>
      <c r="H76" s="365"/>
    </row>
    <row r="77" customFormat="false" ht="12" hidden="false" customHeight="true" outlineLevel="0" collapsed="false">
      <c r="A77" s="366"/>
      <c r="B77" s="366"/>
      <c r="C77" s="366"/>
      <c r="D77" s="366"/>
      <c r="E77" s="366"/>
      <c r="F77" s="366"/>
      <c r="G77" s="366"/>
      <c r="H77" s="365"/>
    </row>
    <row r="78" customFormat="false" ht="12" hidden="false" customHeight="true" outlineLevel="0" collapsed="false">
      <c r="A78" s="366"/>
      <c r="B78" s="366"/>
      <c r="C78" s="366"/>
      <c r="D78" s="366"/>
      <c r="E78" s="366"/>
      <c r="F78" s="366"/>
      <c r="G78" s="366"/>
      <c r="H78" s="365"/>
    </row>
    <row r="79" customFormat="false" ht="12" hidden="false" customHeight="true" outlineLevel="0" collapsed="false">
      <c r="A79" s="366"/>
      <c r="B79" s="366"/>
      <c r="C79" s="366"/>
      <c r="D79" s="366"/>
      <c r="E79" s="366"/>
      <c r="F79" s="366"/>
      <c r="G79" s="366"/>
      <c r="H79" s="365"/>
    </row>
    <row r="80" customFormat="false" ht="12" hidden="false" customHeight="true" outlineLevel="0" collapsed="false">
      <c r="A80" s="366"/>
      <c r="B80" s="366"/>
      <c r="C80" s="366"/>
      <c r="D80" s="366"/>
      <c r="E80" s="366"/>
      <c r="F80" s="366"/>
      <c r="G80" s="366"/>
      <c r="H80" s="365"/>
    </row>
    <row r="81" customFormat="false" ht="12" hidden="false" customHeight="true" outlineLevel="0" collapsed="false">
      <c r="A81" s="366" t="s">
        <v>353</v>
      </c>
      <c r="B81" s="366"/>
      <c r="C81" s="366"/>
      <c r="D81" s="366"/>
      <c r="E81" s="366"/>
      <c r="F81" s="366"/>
      <c r="G81" s="366"/>
      <c r="H81" s="365"/>
    </row>
    <row r="82" customFormat="false" ht="12" hidden="false" customHeight="true" outlineLevel="0" collapsed="false">
      <c r="A82" s="366"/>
      <c r="B82" s="366"/>
      <c r="C82" s="366"/>
      <c r="D82" s="366"/>
      <c r="E82" s="366"/>
      <c r="F82" s="366"/>
      <c r="G82" s="366"/>
      <c r="H82" s="365"/>
    </row>
    <row r="83" customFormat="false" ht="12" hidden="false" customHeight="true" outlineLevel="0" collapsed="false">
      <c r="A83" s="366"/>
      <c r="B83" s="366"/>
      <c r="C83" s="366"/>
      <c r="D83" s="366"/>
      <c r="E83" s="366"/>
      <c r="F83" s="366"/>
      <c r="G83" s="366"/>
      <c r="H83" s="365"/>
    </row>
    <row r="84" customFormat="false" ht="12" hidden="false" customHeight="true" outlineLevel="0" collapsed="false">
      <c r="A84" s="366" t="s">
        <v>354</v>
      </c>
      <c r="B84" s="366"/>
      <c r="C84" s="366"/>
      <c r="D84" s="366"/>
      <c r="E84" s="366"/>
      <c r="F84" s="366"/>
      <c r="G84" s="366"/>
      <c r="H84" s="365"/>
    </row>
    <row r="85" customFormat="false" ht="12" hidden="false" customHeight="true" outlineLevel="0" collapsed="false">
      <c r="A85" s="366"/>
      <c r="B85" s="366"/>
      <c r="C85" s="366"/>
      <c r="D85" s="366"/>
      <c r="E85" s="366"/>
      <c r="F85" s="366"/>
      <c r="G85" s="366"/>
      <c r="H85" s="365"/>
    </row>
    <row r="86" customFormat="false" ht="12" hidden="false" customHeight="true" outlineLevel="0" collapsed="false">
      <c r="A86" s="366"/>
      <c r="B86" s="366"/>
      <c r="C86" s="366"/>
      <c r="D86" s="366"/>
      <c r="E86" s="366"/>
      <c r="F86" s="366"/>
      <c r="G86" s="366"/>
      <c r="H86" s="365"/>
    </row>
    <row r="87" customFormat="false" ht="12" hidden="false" customHeight="true" outlineLevel="0" collapsed="false">
      <c r="A87" s="366"/>
      <c r="B87" s="366"/>
      <c r="C87" s="366"/>
      <c r="D87" s="366"/>
      <c r="E87" s="366"/>
      <c r="F87" s="366"/>
      <c r="G87" s="366"/>
      <c r="H87" s="365"/>
    </row>
    <row r="88" customFormat="false" ht="12" hidden="false" customHeight="true" outlineLevel="0" collapsed="false">
      <c r="A88" s="366"/>
      <c r="B88" s="366"/>
      <c r="C88" s="366"/>
      <c r="D88" s="366"/>
      <c r="E88" s="366"/>
      <c r="F88" s="366"/>
      <c r="G88" s="366"/>
      <c r="H88" s="365"/>
    </row>
    <row r="89" customFormat="false" ht="12" hidden="false" customHeight="true" outlineLevel="0" collapsed="false">
      <c r="A89" s="366"/>
      <c r="B89" s="366"/>
      <c r="C89" s="366"/>
      <c r="D89" s="366"/>
      <c r="E89" s="366"/>
      <c r="F89" s="366"/>
      <c r="G89" s="366"/>
      <c r="H89" s="365"/>
    </row>
    <row r="90" customFormat="false" ht="12" hidden="false" customHeight="true" outlineLevel="0" collapsed="false">
      <c r="A90" s="366"/>
      <c r="B90" s="366"/>
      <c r="C90" s="366"/>
      <c r="D90" s="366"/>
      <c r="E90" s="366"/>
      <c r="F90" s="366"/>
      <c r="G90" s="366"/>
      <c r="H90" s="365"/>
    </row>
    <row r="91" customFormat="false" ht="12" hidden="false" customHeight="true" outlineLevel="0" collapsed="false">
      <c r="A91" s="366"/>
      <c r="B91" s="366"/>
      <c r="C91" s="366"/>
      <c r="D91" s="366"/>
      <c r="E91" s="366"/>
      <c r="F91" s="366"/>
      <c r="G91" s="366"/>
      <c r="H91" s="365"/>
    </row>
    <row r="92" customFormat="false" ht="12" hidden="false" customHeight="true" outlineLevel="0" collapsed="false">
      <c r="A92" s="366"/>
      <c r="B92" s="366"/>
      <c r="C92" s="366"/>
      <c r="D92" s="366"/>
      <c r="E92" s="366"/>
      <c r="F92" s="366"/>
      <c r="G92" s="366"/>
      <c r="H92" s="365"/>
    </row>
    <row r="93" customFormat="false" ht="12" hidden="false" customHeight="true" outlineLevel="0" collapsed="false">
      <c r="A93" s="367" t="s">
        <v>355</v>
      </c>
      <c r="B93" s="367"/>
      <c r="C93" s="367"/>
      <c r="D93" s="367"/>
      <c r="E93" s="367"/>
      <c r="F93" s="367"/>
      <c r="G93" s="367"/>
      <c r="H93" s="365"/>
    </row>
    <row r="94" customFormat="false" ht="12" hidden="false" customHeight="true" outlineLevel="0" collapsed="false">
      <c r="A94" s="367"/>
      <c r="B94" s="367"/>
      <c r="C94" s="367"/>
      <c r="D94" s="367"/>
      <c r="E94" s="367"/>
      <c r="F94" s="367"/>
      <c r="G94" s="367"/>
      <c r="H94" s="365"/>
    </row>
    <row r="95" customFormat="false" ht="12" hidden="false" customHeight="true" outlineLevel="0" collapsed="false">
      <c r="A95" s="368" t="s">
        <v>356</v>
      </c>
      <c r="B95" s="368"/>
      <c r="C95" s="368"/>
      <c r="D95" s="368"/>
      <c r="E95" s="368"/>
      <c r="F95" s="368"/>
      <c r="G95" s="368"/>
      <c r="H95" s="369"/>
    </row>
    <row r="96" customFormat="false" ht="12" hidden="false" customHeight="true" outlineLevel="0" collapsed="false"/>
    <row r="97" customFormat="false" ht="12" hidden="false" customHeight="true" outlineLevel="0" collapsed="false"/>
  </sheetData>
  <mergeCells count="11">
    <mergeCell ref="A6:G11"/>
    <mergeCell ref="A12:G20"/>
    <mergeCell ref="A21:G32"/>
    <mergeCell ref="A33:G45"/>
    <mergeCell ref="A46:G54"/>
    <mergeCell ref="A55:G65"/>
    <mergeCell ref="A66:G80"/>
    <mergeCell ref="A81:G83"/>
    <mergeCell ref="A84:G92"/>
    <mergeCell ref="A93:G94"/>
    <mergeCell ref="A95:G96"/>
  </mergeCells>
  <hyperlinks>
    <hyperlink ref="A95" r:id="rId1" display="http://statistik.arbeitsagentur.de/cae/servlet/contentblob/4412/publicationFile/858/Qualitaetsbericht-Statistik-Beschaeftigung.pdf"/>
  </hyperlinks>
  <printOptions headings="false" gridLines="false" gridLinesSet="true" horizontalCentered="false" verticalCentered="false"/>
  <pageMargins left="0.708333333333333" right="0.708333333333333"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54" man="true" max="16383" min="0"/>
  </rowBreaks>
  <drawing r:id="rId2"/>
</worksheet>
</file>

<file path=xl/worksheets/sheet17.xml><?xml version="1.0" encoding="utf-8"?>
<worksheet xmlns="http://schemas.openxmlformats.org/spreadsheetml/2006/main" xmlns:r="http://schemas.openxmlformats.org/officeDocument/2006/relationships">
  <sheetPr filterMode="false">
    <pageSetUpPr fitToPage="false"/>
  </sheetPr>
  <dimension ref="A1:IV34"/>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1.25" zeroHeight="false" outlineLevelRow="0" outlineLevelCol="0"/>
  <cols>
    <col collapsed="false" customWidth="true" hidden="false" outlineLevel="0" max="1" min="1" style="370" width="2.13"/>
    <col collapsed="false" customWidth="true" hidden="false" outlineLevel="0" max="2" min="2" style="370" width="14"/>
    <col collapsed="false" customWidth="true" hidden="false" outlineLevel="0" max="3" min="3" style="370" width="22"/>
    <col collapsed="false" customWidth="true" hidden="false" outlineLevel="0" max="6" min="4" style="370" width="16.13"/>
    <col collapsed="false" customWidth="true" hidden="false" outlineLevel="0" max="253" min="7" style="370" width="10"/>
    <col collapsed="false" customWidth="true" hidden="false" outlineLevel="0" max="254" min="254" style="370" width="5.51"/>
    <col collapsed="false" customWidth="true" hidden="false" outlineLevel="0" max="256" min="255" style="370" width="11.13"/>
    <col collapsed="false" customWidth="true" hidden="false" outlineLevel="0" max="257" min="257" style="370" width="2.13"/>
    <col collapsed="false" customWidth="true" hidden="false" outlineLevel="0" max="258" min="258" style="370" width="14"/>
    <col collapsed="false" customWidth="true" hidden="false" outlineLevel="0" max="259" min="259" style="370" width="22"/>
    <col collapsed="false" customWidth="true" hidden="false" outlineLevel="0" max="262" min="260" style="370" width="16.13"/>
    <col collapsed="false" customWidth="true" hidden="false" outlineLevel="0" max="509" min="263" style="370" width="10"/>
    <col collapsed="false" customWidth="true" hidden="false" outlineLevel="0" max="510" min="510" style="370" width="5.51"/>
    <col collapsed="false" customWidth="true" hidden="false" outlineLevel="0" max="512" min="511" style="370" width="11.13"/>
    <col collapsed="false" customWidth="true" hidden="false" outlineLevel="0" max="513" min="513" style="370" width="2.13"/>
    <col collapsed="false" customWidth="true" hidden="false" outlineLevel="0" max="514" min="514" style="370" width="14"/>
    <col collapsed="false" customWidth="true" hidden="false" outlineLevel="0" max="515" min="515" style="370" width="22"/>
    <col collapsed="false" customWidth="true" hidden="false" outlineLevel="0" max="518" min="516" style="370" width="16.13"/>
    <col collapsed="false" customWidth="true" hidden="false" outlineLevel="0" max="765" min="519" style="370" width="10"/>
    <col collapsed="false" customWidth="true" hidden="false" outlineLevel="0" max="766" min="766" style="370" width="5.51"/>
    <col collapsed="false" customWidth="true" hidden="false" outlineLevel="0" max="768" min="767" style="370" width="11.13"/>
    <col collapsed="false" customWidth="true" hidden="false" outlineLevel="0" max="769" min="769" style="370" width="2.13"/>
    <col collapsed="false" customWidth="true" hidden="false" outlineLevel="0" max="770" min="770" style="370" width="14"/>
    <col collapsed="false" customWidth="true" hidden="false" outlineLevel="0" max="771" min="771" style="370" width="22"/>
    <col collapsed="false" customWidth="true" hidden="false" outlineLevel="0" max="774" min="772" style="370" width="16.13"/>
    <col collapsed="false" customWidth="true" hidden="false" outlineLevel="0" max="1021" min="775" style="370" width="10"/>
    <col collapsed="false" customWidth="true" hidden="false" outlineLevel="0" max="1022" min="1022" style="370" width="5.51"/>
    <col collapsed="false" customWidth="true" hidden="false" outlineLevel="0" max="1025" min="1023" style="370" width="11.13"/>
  </cols>
  <sheetData>
    <row r="1" customFormat="false" ht="33.75" hidden="false" customHeight="true" outlineLevel="0" collapsed="false">
      <c r="D1" s="371"/>
      <c r="E1" s="371"/>
      <c r="F1" s="372" t="s">
        <v>343</v>
      </c>
    </row>
    <row r="2" customFormat="false" ht="11.25" hidden="false" customHeight="false" outlineLevel="0" collapsed="false">
      <c r="A2" s="373"/>
      <c r="B2" s="373"/>
      <c r="C2" s="374"/>
      <c r="D2" s="375"/>
      <c r="E2" s="375"/>
      <c r="F2" s="376" t="s">
        <v>357</v>
      </c>
    </row>
    <row r="3" customFormat="false" ht="11.25" hidden="false" customHeight="false" outlineLevel="0" collapsed="false">
      <c r="A3" s="377"/>
      <c r="B3" s="377"/>
      <c r="C3" s="377"/>
      <c r="D3" s="377"/>
      <c r="E3" s="377"/>
      <c r="F3" s="377"/>
    </row>
    <row r="4" customFormat="false" ht="15.75" hidden="false" customHeight="false" outlineLevel="0" collapsed="false">
      <c r="A4" s="378" t="s">
        <v>358</v>
      </c>
      <c r="B4" s="379"/>
      <c r="C4" s="380"/>
      <c r="D4" s="380"/>
      <c r="E4" s="380"/>
      <c r="F4" s="380"/>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381"/>
      <c r="EB4" s="381"/>
      <c r="EC4" s="381"/>
      <c r="ED4" s="381"/>
      <c r="EE4" s="381"/>
      <c r="EF4" s="381"/>
      <c r="EG4" s="381"/>
      <c r="EH4" s="381"/>
      <c r="EI4" s="381"/>
      <c r="EJ4" s="381"/>
      <c r="EK4" s="381"/>
      <c r="EL4" s="381"/>
      <c r="EM4" s="381"/>
      <c r="EN4" s="381"/>
      <c r="EO4" s="381"/>
      <c r="EP4" s="381"/>
      <c r="EQ4" s="381"/>
      <c r="ER4" s="381"/>
      <c r="ES4" s="381"/>
      <c r="ET4" s="381"/>
      <c r="EU4" s="381"/>
      <c r="EV4" s="381"/>
      <c r="EW4" s="381"/>
      <c r="EX4" s="381"/>
      <c r="EY4" s="381"/>
      <c r="EZ4" s="381"/>
      <c r="FA4" s="381"/>
      <c r="FB4" s="381"/>
      <c r="FC4" s="381"/>
      <c r="FD4" s="381"/>
      <c r="FE4" s="381"/>
      <c r="FF4" s="381"/>
      <c r="FG4" s="381"/>
      <c r="FH4" s="381"/>
      <c r="FI4" s="381"/>
      <c r="FJ4" s="381"/>
      <c r="FK4" s="381"/>
      <c r="FL4" s="381"/>
      <c r="FM4" s="381"/>
      <c r="FN4" s="381"/>
      <c r="FO4" s="381"/>
      <c r="FP4" s="381"/>
      <c r="FQ4" s="381"/>
      <c r="FR4" s="381"/>
      <c r="FS4" s="381"/>
      <c r="FT4" s="381"/>
      <c r="FU4" s="381"/>
      <c r="FV4" s="381"/>
      <c r="FW4" s="381"/>
      <c r="FX4" s="381"/>
      <c r="FY4" s="381"/>
      <c r="FZ4" s="381"/>
      <c r="GA4" s="381"/>
      <c r="GB4" s="381"/>
      <c r="GC4" s="381"/>
      <c r="GD4" s="381"/>
      <c r="GE4" s="381"/>
      <c r="GF4" s="381"/>
      <c r="GG4" s="381"/>
      <c r="GH4" s="381"/>
      <c r="GI4" s="381"/>
      <c r="GJ4" s="381"/>
      <c r="GK4" s="381"/>
      <c r="GL4" s="381"/>
      <c r="GM4" s="381"/>
      <c r="GN4" s="381"/>
      <c r="GO4" s="381"/>
      <c r="GP4" s="381"/>
      <c r="GQ4" s="381"/>
      <c r="GR4" s="381"/>
      <c r="GS4" s="381"/>
      <c r="GT4" s="381"/>
      <c r="GU4" s="381"/>
      <c r="GV4" s="381"/>
      <c r="GW4" s="381"/>
      <c r="GX4" s="381"/>
      <c r="GY4" s="381"/>
      <c r="GZ4" s="381"/>
      <c r="HA4" s="381"/>
      <c r="HB4" s="381"/>
      <c r="HC4" s="381"/>
      <c r="HD4" s="381"/>
      <c r="HE4" s="381"/>
      <c r="HF4" s="381"/>
      <c r="HG4" s="381"/>
      <c r="HH4" s="381"/>
      <c r="HI4" s="381"/>
      <c r="HJ4" s="381"/>
      <c r="HK4" s="381"/>
      <c r="HL4" s="381"/>
      <c r="HM4" s="381"/>
      <c r="HN4" s="381"/>
      <c r="HO4" s="381"/>
      <c r="HP4" s="381"/>
      <c r="HQ4" s="381"/>
      <c r="HR4" s="381"/>
      <c r="HS4" s="381"/>
      <c r="HT4" s="381"/>
      <c r="HU4" s="381"/>
      <c r="HV4" s="381"/>
      <c r="HW4" s="381"/>
      <c r="HX4" s="381"/>
      <c r="HY4" s="381"/>
      <c r="HZ4" s="381"/>
      <c r="IA4" s="381"/>
      <c r="IB4" s="381"/>
      <c r="IC4" s="381"/>
      <c r="ID4" s="381"/>
      <c r="IE4" s="381"/>
      <c r="IF4" s="381"/>
      <c r="IG4" s="381"/>
      <c r="IH4" s="381"/>
      <c r="II4" s="381"/>
      <c r="IJ4" s="381"/>
      <c r="IK4" s="381"/>
      <c r="IL4" s="381"/>
      <c r="IM4" s="381"/>
      <c r="IN4" s="381"/>
      <c r="IO4" s="381"/>
      <c r="IP4" s="381"/>
      <c r="IQ4" s="381"/>
      <c r="IR4" s="381"/>
      <c r="IS4" s="381"/>
      <c r="IT4" s="381"/>
      <c r="IU4" s="381"/>
      <c r="IV4" s="381"/>
    </row>
    <row r="5" customFormat="false" ht="15.75" hidden="false" customHeight="false" outlineLevel="0" collapsed="false">
      <c r="A5" s="378"/>
      <c r="B5" s="379"/>
      <c r="C5" s="380"/>
      <c r="D5" s="380"/>
      <c r="E5" s="380"/>
      <c r="F5" s="380"/>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381"/>
      <c r="AL5" s="381"/>
      <c r="AM5" s="381"/>
      <c r="AN5" s="381"/>
      <c r="AO5" s="381"/>
      <c r="AP5" s="381"/>
      <c r="AQ5" s="381"/>
      <c r="AR5" s="381"/>
      <c r="AS5" s="381"/>
      <c r="AT5" s="381"/>
      <c r="AU5" s="381"/>
      <c r="AV5" s="381"/>
      <c r="AW5" s="381"/>
      <c r="AX5" s="381"/>
      <c r="AY5" s="381"/>
      <c r="AZ5" s="381"/>
      <c r="BA5" s="381"/>
      <c r="BB5" s="381"/>
      <c r="BC5" s="381"/>
      <c r="BD5" s="381"/>
      <c r="BE5" s="381"/>
      <c r="BF5" s="381"/>
      <c r="BG5" s="381"/>
      <c r="BH5" s="381"/>
      <c r="BI5" s="381"/>
      <c r="BJ5" s="381"/>
      <c r="BK5" s="381"/>
      <c r="BL5" s="381"/>
      <c r="BM5" s="381"/>
      <c r="BN5" s="381"/>
      <c r="BO5" s="381"/>
      <c r="BP5" s="381"/>
      <c r="BQ5" s="381"/>
      <c r="BR5" s="381"/>
      <c r="BS5" s="381"/>
      <c r="BT5" s="381"/>
      <c r="BU5" s="381"/>
      <c r="BV5" s="381"/>
      <c r="BW5" s="381"/>
      <c r="BX5" s="381"/>
      <c r="BY5" s="381"/>
      <c r="BZ5" s="381"/>
      <c r="CA5" s="381"/>
      <c r="CB5" s="381"/>
      <c r="CC5" s="381"/>
      <c r="CD5" s="381"/>
      <c r="CE5" s="381"/>
      <c r="CF5" s="381"/>
      <c r="CG5" s="381"/>
      <c r="CH5" s="381"/>
      <c r="CI5" s="381"/>
      <c r="CJ5" s="381"/>
      <c r="CK5" s="381"/>
      <c r="CL5" s="381"/>
      <c r="CM5" s="381"/>
      <c r="CN5" s="381"/>
      <c r="CO5" s="381"/>
      <c r="CP5" s="381"/>
      <c r="CQ5" s="381"/>
      <c r="CR5" s="381"/>
      <c r="CS5" s="381"/>
      <c r="CT5" s="381"/>
      <c r="CU5" s="381"/>
      <c r="CV5" s="381"/>
      <c r="CW5" s="381"/>
      <c r="CX5" s="381"/>
      <c r="CY5" s="381"/>
      <c r="CZ5" s="381"/>
      <c r="DA5" s="381"/>
      <c r="DB5" s="381"/>
      <c r="DC5" s="381"/>
      <c r="DD5" s="381"/>
      <c r="DE5" s="381"/>
      <c r="DF5" s="381"/>
      <c r="DG5" s="381"/>
      <c r="DH5" s="381"/>
      <c r="DI5" s="381"/>
      <c r="DJ5" s="381"/>
      <c r="DK5" s="381"/>
      <c r="DL5" s="381"/>
      <c r="DM5" s="381"/>
      <c r="DN5" s="381"/>
      <c r="DO5" s="381"/>
      <c r="DP5" s="381"/>
      <c r="DQ5" s="381"/>
      <c r="DR5" s="381"/>
      <c r="DS5" s="381"/>
      <c r="DT5" s="381"/>
      <c r="DU5" s="381"/>
      <c r="DV5" s="381"/>
      <c r="DW5" s="381"/>
      <c r="DX5" s="381"/>
      <c r="DY5" s="381"/>
      <c r="DZ5" s="381"/>
      <c r="EA5" s="381"/>
      <c r="EB5" s="381"/>
      <c r="EC5" s="381"/>
      <c r="ED5" s="381"/>
      <c r="EE5" s="381"/>
      <c r="EF5" s="381"/>
      <c r="EG5" s="381"/>
      <c r="EH5" s="381"/>
      <c r="EI5" s="381"/>
      <c r="EJ5" s="381"/>
      <c r="EK5" s="381"/>
      <c r="EL5" s="381"/>
      <c r="EM5" s="381"/>
      <c r="EN5" s="381"/>
      <c r="EO5" s="381"/>
      <c r="EP5" s="381"/>
      <c r="EQ5" s="381"/>
      <c r="ER5" s="381"/>
      <c r="ES5" s="381"/>
      <c r="ET5" s="381"/>
      <c r="EU5" s="381"/>
      <c r="EV5" s="381"/>
      <c r="EW5" s="381"/>
      <c r="EX5" s="381"/>
      <c r="EY5" s="381"/>
      <c r="EZ5" s="381"/>
      <c r="FA5" s="381"/>
      <c r="FB5" s="381"/>
      <c r="FC5" s="381"/>
      <c r="FD5" s="381"/>
      <c r="FE5" s="381"/>
      <c r="FF5" s="381"/>
      <c r="FG5" s="381"/>
      <c r="FH5" s="381"/>
      <c r="FI5" s="381"/>
      <c r="FJ5" s="381"/>
      <c r="FK5" s="381"/>
      <c r="FL5" s="381"/>
      <c r="FM5" s="381"/>
      <c r="FN5" s="381"/>
      <c r="FO5" s="381"/>
      <c r="FP5" s="381"/>
      <c r="FQ5" s="381"/>
      <c r="FR5" s="381"/>
      <c r="FS5" s="381"/>
      <c r="FT5" s="381"/>
      <c r="FU5" s="381"/>
      <c r="FV5" s="381"/>
      <c r="FW5" s="381"/>
      <c r="FX5" s="381"/>
      <c r="FY5" s="381"/>
      <c r="FZ5" s="381"/>
      <c r="GA5" s="381"/>
      <c r="GB5" s="381"/>
      <c r="GC5" s="381"/>
      <c r="GD5" s="381"/>
      <c r="GE5" s="381"/>
      <c r="GF5" s="381"/>
      <c r="GG5" s="381"/>
      <c r="GH5" s="381"/>
      <c r="GI5" s="381"/>
      <c r="GJ5" s="381"/>
      <c r="GK5" s="381"/>
      <c r="GL5" s="381"/>
      <c r="GM5" s="381"/>
      <c r="GN5" s="381"/>
      <c r="GO5" s="381"/>
      <c r="GP5" s="381"/>
      <c r="GQ5" s="381"/>
      <c r="GR5" s="381"/>
      <c r="GS5" s="381"/>
      <c r="GT5" s="381"/>
      <c r="GU5" s="381"/>
      <c r="GV5" s="381"/>
      <c r="GW5" s="381"/>
      <c r="GX5" s="381"/>
      <c r="GY5" s="381"/>
      <c r="GZ5" s="381"/>
      <c r="HA5" s="381"/>
      <c r="HB5" s="381"/>
      <c r="HC5" s="381"/>
      <c r="HD5" s="381"/>
      <c r="HE5" s="381"/>
      <c r="HF5" s="381"/>
      <c r="HG5" s="381"/>
      <c r="HH5" s="381"/>
      <c r="HI5" s="381"/>
      <c r="HJ5" s="381"/>
      <c r="HK5" s="381"/>
      <c r="HL5" s="381"/>
      <c r="HM5" s="381"/>
      <c r="HN5" s="381"/>
      <c r="HO5" s="381"/>
      <c r="HP5" s="381"/>
      <c r="HQ5" s="381"/>
      <c r="HR5" s="381"/>
      <c r="HS5" s="381"/>
      <c r="HT5" s="381"/>
      <c r="HU5" s="381"/>
      <c r="HV5" s="381"/>
      <c r="HW5" s="381"/>
      <c r="HX5" s="381"/>
      <c r="HY5" s="381"/>
      <c r="HZ5" s="381"/>
      <c r="IA5" s="381"/>
      <c r="IB5" s="381"/>
      <c r="IC5" s="381"/>
      <c r="ID5" s="381"/>
      <c r="IE5" s="381"/>
      <c r="IF5" s="381"/>
      <c r="IG5" s="381"/>
      <c r="IH5" s="381"/>
      <c r="II5" s="381"/>
      <c r="IJ5" s="381"/>
      <c r="IK5" s="381"/>
      <c r="IL5" s="381"/>
      <c r="IM5" s="381"/>
      <c r="IN5" s="381"/>
      <c r="IO5" s="381"/>
      <c r="IP5" s="381"/>
      <c r="IQ5" s="381"/>
      <c r="IR5" s="381"/>
      <c r="IS5" s="381"/>
      <c r="IT5" s="381"/>
      <c r="IU5" s="381"/>
      <c r="IV5" s="381"/>
    </row>
    <row r="6" customFormat="false" ht="11.25" hidden="false" customHeight="true" outlineLevel="0" collapsed="false">
      <c r="A6" s="382" t="s">
        <v>359</v>
      </c>
      <c r="B6" s="382"/>
      <c r="C6" s="382"/>
      <c r="D6" s="382"/>
      <c r="E6" s="382"/>
      <c r="F6" s="382"/>
    </row>
    <row r="7" customFormat="false" ht="11.25" hidden="false" customHeight="false" outlineLevel="0" collapsed="false">
      <c r="A7" s="382"/>
      <c r="B7" s="382"/>
      <c r="C7" s="382"/>
      <c r="D7" s="382"/>
      <c r="E7" s="382"/>
      <c r="F7" s="382"/>
    </row>
    <row r="8" customFormat="false" ht="11.25" hidden="false" customHeight="false" outlineLevel="0" collapsed="false">
      <c r="A8" s="382"/>
      <c r="B8" s="382"/>
      <c r="C8" s="382"/>
      <c r="D8" s="382"/>
      <c r="E8" s="382"/>
      <c r="F8" s="382"/>
    </row>
    <row r="9" customFormat="false" ht="24" hidden="false" customHeight="true" outlineLevel="0" collapsed="false">
      <c r="A9" s="382"/>
      <c r="B9" s="382"/>
      <c r="C9" s="382"/>
      <c r="D9" s="382"/>
      <c r="E9" s="382"/>
      <c r="F9" s="382"/>
    </row>
    <row r="10" customFormat="false" ht="12.75" hidden="false" customHeight="true" outlineLevel="0" collapsed="false">
      <c r="A10" s="383" t="s">
        <v>360</v>
      </c>
      <c r="B10" s="383"/>
      <c r="C10" s="383"/>
      <c r="D10" s="383"/>
      <c r="E10" s="383"/>
      <c r="F10" s="383"/>
    </row>
    <row r="11" customFormat="false" ht="12.75" hidden="false" customHeight="false" outlineLevel="0" collapsed="false">
      <c r="A11" s="383"/>
      <c r="B11" s="383"/>
      <c r="C11" s="383"/>
      <c r="D11" s="383"/>
      <c r="E11" s="383"/>
      <c r="F11" s="383"/>
    </row>
    <row r="12" customFormat="false" ht="25.5" hidden="false" customHeight="true" outlineLevel="0" collapsed="false">
      <c r="A12" s="384"/>
      <c r="B12" s="385" t="s">
        <v>361</v>
      </c>
      <c r="C12" s="385"/>
      <c r="D12" s="385"/>
      <c r="E12" s="385"/>
      <c r="F12" s="385"/>
    </row>
    <row r="13" customFormat="false" ht="12" hidden="false" customHeight="false" outlineLevel="0" collapsed="false">
      <c r="A13" s="384"/>
      <c r="B13" s="384"/>
      <c r="C13" s="384"/>
      <c r="D13" s="384"/>
      <c r="E13" s="384"/>
      <c r="F13" s="384"/>
    </row>
    <row r="14" customFormat="false" ht="13.5" hidden="false" customHeight="true" outlineLevel="0" collapsed="false">
      <c r="A14" s="384"/>
      <c r="B14" s="386" t="s">
        <v>362</v>
      </c>
      <c r="C14" s="387" t="s">
        <v>363</v>
      </c>
      <c r="D14" s="386" t="s">
        <v>364</v>
      </c>
      <c r="E14" s="386"/>
      <c r="F14" s="386"/>
    </row>
    <row r="15" customFormat="false" ht="26.25" hidden="false" customHeight="false" outlineLevel="0" collapsed="false">
      <c r="A15" s="384"/>
      <c r="B15" s="388"/>
      <c r="C15" s="389"/>
      <c r="D15" s="389" t="s">
        <v>365</v>
      </c>
      <c r="E15" s="389" t="s">
        <v>366</v>
      </c>
      <c r="F15" s="389" t="s">
        <v>367</v>
      </c>
    </row>
    <row r="16" customFormat="false" ht="13.5" hidden="false" customHeight="false" outlineLevel="0" collapsed="false">
      <c r="A16" s="384"/>
      <c r="B16" s="390" t="n">
        <v>42522</v>
      </c>
      <c r="C16" s="391" t="s">
        <v>368</v>
      </c>
      <c r="D16" s="392" t="s">
        <v>369</v>
      </c>
      <c r="E16" s="392" t="s">
        <v>370</v>
      </c>
      <c r="F16" s="392" t="s">
        <v>371</v>
      </c>
    </row>
    <row r="17" customFormat="false" ht="13.5" hidden="false" customHeight="false" outlineLevel="0" collapsed="false">
      <c r="A17" s="384"/>
      <c r="B17" s="390" t="n">
        <v>42552</v>
      </c>
      <c r="C17" s="391" t="s">
        <v>368</v>
      </c>
      <c r="D17" s="392" t="s">
        <v>372</v>
      </c>
      <c r="E17" s="392" t="s">
        <v>373</v>
      </c>
      <c r="F17" s="392" t="s">
        <v>371</v>
      </c>
    </row>
    <row r="18" customFormat="false" ht="11.25" hidden="false" customHeight="true" outlineLevel="0" collapsed="false">
      <c r="A18" s="393"/>
      <c r="B18" s="393"/>
      <c r="C18" s="393"/>
      <c r="D18" s="393"/>
      <c r="E18" s="393"/>
      <c r="F18" s="393"/>
    </row>
    <row r="19" customFormat="false" ht="34.5" hidden="false" customHeight="true" outlineLevel="0" collapsed="false">
      <c r="A19" s="394"/>
      <c r="B19" s="395" t="s">
        <v>374</v>
      </c>
      <c r="C19" s="395"/>
      <c r="D19" s="395"/>
      <c r="E19" s="395"/>
      <c r="F19" s="395"/>
    </row>
    <row r="20" customFormat="false" ht="12" hidden="false" customHeight="false" outlineLevel="0" collapsed="false">
      <c r="A20" s="394"/>
      <c r="B20" s="396"/>
      <c r="C20" s="396"/>
      <c r="D20" s="396"/>
      <c r="E20" s="396"/>
      <c r="F20" s="396"/>
    </row>
    <row r="21" customFormat="false" ht="26.25" hidden="false" customHeight="false" outlineLevel="0" collapsed="false">
      <c r="A21" s="394"/>
      <c r="B21" s="386" t="s">
        <v>362</v>
      </c>
      <c r="C21" s="387" t="s">
        <v>363</v>
      </c>
      <c r="D21" s="387" t="s">
        <v>375</v>
      </c>
      <c r="E21" s="394"/>
      <c r="F21" s="394"/>
    </row>
    <row r="22" customFormat="false" ht="26.25" hidden="false" customHeight="false" outlineLevel="0" collapsed="false">
      <c r="A22" s="384"/>
      <c r="B22" s="390" t="s">
        <v>376</v>
      </c>
      <c r="C22" s="391" t="s">
        <v>377</v>
      </c>
      <c r="D22" s="392" t="s">
        <v>378</v>
      </c>
      <c r="E22" s="384"/>
      <c r="F22" s="384"/>
    </row>
    <row r="23" customFormat="false" ht="26.25" hidden="false" customHeight="false" outlineLevel="0" collapsed="false">
      <c r="A23" s="384"/>
      <c r="B23" s="390" t="s">
        <v>376</v>
      </c>
      <c r="C23" s="391" t="s">
        <v>379</v>
      </c>
      <c r="D23" s="392" t="s">
        <v>380</v>
      </c>
      <c r="E23" s="384"/>
      <c r="F23" s="384"/>
    </row>
    <row r="24" customFormat="false" ht="11.25" hidden="false" customHeight="false" outlineLevel="0" collapsed="false">
      <c r="A24" s="397"/>
      <c r="B24" s="398"/>
      <c r="C24" s="398"/>
      <c r="D24" s="398"/>
      <c r="E24" s="398"/>
      <c r="F24" s="398"/>
    </row>
    <row r="25" customFormat="false" ht="31.5" hidden="false" customHeight="true" outlineLevel="0" collapsed="false">
      <c r="A25" s="384"/>
      <c r="B25" s="395" t="s">
        <v>381</v>
      </c>
      <c r="C25" s="395"/>
      <c r="D25" s="395"/>
      <c r="E25" s="395"/>
      <c r="F25" s="395"/>
    </row>
    <row r="26" customFormat="false" ht="12" hidden="false" customHeight="false" outlineLevel="0" collapsed="false">
      <c r="A26" s="384"/>
      <c r="B26" s="384"/>
      <c r="C26" s="384"/>
      <c r="D26" s="384"/>
      <c r="E26" s="384"/>
      <c r="F26" s="384"/>
    </row>
    <row r="27" customFormat="false" ht="26.25" hidden="false" customHeight="false" outlineLevel="0" collapsed="false">
      <c r="A27" s="384"/>
      <c r="B27" s="386" t="s">
        <v>362</v>
      </c>
      <c r="C27" s="387" t="s">
        <v>363</v>
      </c>
      <c r="D27" s="387" t="s">
        <v>375</v>
      </c>
      <c r="E27" s="384"/>
      <c r="F27" s="384"/>
    </row>
    <row r="28" customFormat="false" ht="26.25" hidden="false" customHeight="false" outlineLevel="0" collapsed="false">
      <c r="A28" s="384"/>
      <c r="B28" s="390" t="s">
        <v>382</v>
      </c>
      <c r="C28" s="391" t="s">
        <v>379</v>
      </c>
      <c r="D28" s="392" t="s">
        <v>383</v>
      </c>
      <c r="E28" s="384"/>
      <c r="F28" s="384"/>
    </row>
    <row r="29" customFormat="false" ht="26.25" hidden="false" customHeight="false" outlineLevel="0" collapsed="false">
      <c r="A29" s="384"/>
      <c r="B29" s="390" t="s">
        <v>384</v>
      </c>
      <c r="C29" s="391" t="s">
        <v>379</v>
      </c>
      <c r="D29" s="392" t="s">
        <v>385</v>
      </c>
      <c r="E29" s="384"/>
      <c r="F29" s="384"/>
    </row>
    <row r="30" customFormat="false" ht="11.25" hidden="false" customHeight="false" outlineLevel="0" collapsed="false">
      <c r="A30" s="384"/>
      <c r="B30" s="384"/>
      <c r="C30" s="384"/>
      <c r="D30" s="384"/>
      <c r="E30" s="384"/>
      <c r="F30" s="384"/>
    </row>
    <row r="31" customFormat="false" ht="50.25" hidden="false" customHeight="true" outlineLevel="0" collapsed="false">
      <c r="A31" s="395" t="s">
        <v>386</v>
      </c>
      <c r="B31" s="395"/>
      <c r="C31" s="395"/>
      <c r="D31" s="395"/>
      <c r="E31" s="395"/>
      <c r="F31" s="395"/>
    </row>
    <row r="32" customFormat="false" ht="12.75" hidden="false" customHeight="false" outlineLevel="0" collapsed="false">
      <c r="A32" s="399"/>
      <c r="B32" s="399"/>
      <c r="C32" s="399"/>
      <c r="D32" s="399"/>
      <c r="E32" s="399"/>
      <c r="F32" s="399"/>
    </row>
    <row r="33" customFormat="false" ht="28.5" hidden="false" customHeight="true" outlineLevel="0" collapsed="false">
      <c r="A33" s="395" t="s">
        <v>387</v>
      </c>
      <c r="B33" s="395"/>
      <c r="C33" s="395"/>
      <c r="D33" s="395"/>
      <c r="E33" s="395"/>
      <c r="F33" s="395"/>
    </row>
    <row r="34" customFormat="false" ht="27.75" hidden="false" customHeight="true" outlineLevel="0" collapsed="false">
      <c r="A34" s="400" t="s">
        <v>388</v>
      </c>
      <c r="B34" s="400"/>
      <c r="C34" s="400"/>
      <c r="D34" s="400"/>
      <c r="E34" s="400"/>
      <c r="F34" s="400"/>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401"/>
      <c r="AI34" s="401"/>
      <c r="AJ34" s="401"/>
      <c r="AK34" s="401"/>
      <c r="AL34" s="401"/>
      <c r="AM34" s="401"/>
      <c r="AN34" s="401"/>
      <c r="AO34" s="401"/>
      <c r="AP34" s="401"/>
      <c r="AQ34" s="401"/>
      <c r="AR34" s="401"/>
      <c r="AS34" s="401"/>
      <c r="AT34" s="401"/>
      <c r="AU34" s="401"/>
      <c r="AV34" s="401"/>
      <c r="AW34" s="401"/>
      <c r="AX34" s="401"/>
      <c r="AY34" s="401"/>
      <c r="AZ34" s="401"/>
      <c r="BA34" s="401"/>
      <c r="BB34" s="401"/>
      <c r="BC34" s="401"/>
      <c r="BD34" s="401"/>
      <c r="BE34" s="401"/>
      <c r="BF34" s="401"/>
      <c r="BG34" s="401"/>
      <c r="BH34" s="401"/>
      <c r="BI34" s="401"/>
      <c r="BJ34" s="401"/>
      <c r="BK34" s="401"/>
      <c r="BL34" s="401"/>
      <c r="BM34" s="401"/>
      <c r="BN34" s="401"/>
      <c r="BO34" s="401"/>
      <c r="BP34" s="401"/>
      <c r="BQ34" s="401"/>
      <c r="BR34" s="401"/>
      <c r="BS34" s="401"/>
      <c r="BT34" s="401"/>
      <c r="BU34" s="401"/>
      <c r="BV34" s="401"/>
      <c r="BW34" s="401"/>
      <c r="BX34" s="401"/>
      <c r="BY34" s="401"/>
      <c r="BZ34" s="401"/>
      <c r="CA34" s="401"/>
      <c r="CB34" s="401"/>
      <c r="CC34" s="401"/>
      <c r="CD34" s="401"/>
      <c r="CE34" s="401"/>
      <c r="CF34" s="401"/>
      <c r="CG34" s="401"/>
      <c r="CH34" s="401"/>
      <c r="CI34" s="401"/>
      <c r="CJ34" s="401"/>
      <c r="CK34" s="401"/>
      <c r="CL34" s="401"/>
      <c r="CM34" s="401"/>
      <c r="CN34" s="401"/>
      <c r="CO34" s="401"/>
      <c r="CP34" s="401"/>
      <c r="CQ34" s="401"/>
      <c r="CR34" s="401"/>
      <c r="CS34" s="401"/>
      <c r="CT34" s="401"/>
      <c r="CU34" s="401"/>
      <c r="CV34" s="401"/>
      <c r="CW34" s="401"/>
      <c r="CX34" s="401"/>
      <c r="CY34" s="401"/>
      <c r="CZ34" s="401"/>
      <c r="DA34" s="401"/>
      <c r="DB34" s="401"/>
      <c r="DC34" s="401"/>
      <c r="DD34" s="401"/>
      <c r="DE34" s="401"/>
      <c r="DF34" s="401"/>
      <c r="DG34" s="401"/>
      <c r="DH34" s="401"/>
      <c r="DI34" s="401"/>
      <c r="DJ34" s="401"/>
      <c r="DK34" s="401"/>
      <c r="DL34" s="401"/>
      <c r="DM34" s="401"/>
      <c r="DN34" s="401"/>
      <c r="DO34" s="401"/>
      <c r="DP34" s="401"/>
      <c r="DQ34" s="401"/>
      <c r="DR34" s="401"/>
      <c r="DS34" s="401"/>
      <c r="DT34" s="401"/>
      <c r="DU34" s="401"/>
      <c r="DV34" s="401"/>
      <c r="DW34" s="401"/>
      <c r="DX34" s="401"/>
      <c r="DY34" s="401"/>
      <c r="DZ34" s="401"/>
      <c r="EA34" s="401"/>
      <c r="EB34" s="401"/>
      <c r="EC34" s="401"/>
      <c r="ED34" s="401"/>
      <c r="EE34" s="401"/>
      <c r="EF34" s="401"/>
      <c r="EG34" s="401"/>
      <c r="EH34" s="401"/>
      <c r="EI34" s="401"/>
      <c r="EJ34" s="401"/>
      <c r="EK34" s="401"/>
      <c r="EL34" s="401"/>
      <c r="EM34" s="401"/>
      <c r="EN34" s="401"/>
      <c r="EO34" s="401"/>
      <c r="EP34" s="401"/>
      <c r="EQ34" s="401"/>
      <c r="ER34" s="401"/>
      <c r="ES34" s="401"/>
      <c r="ET34" s="401"/>
      <c r="EU34" s="401"/>
      <c r="EV34" s="401"/>
      <c r="EW34" s="401"/>
      <c r="EX34" s="401"/>
      <c r="EY34" s="401"/>
      <c r="EZ34" s="401"/>
      <c r="FA34" s="401"/>
      <c r="FB34" s="401"/>
      <c r="FC34" s="401"/>
      <c r="FD34" s="401"/>
      <c r="FE34" s="401"/>
      <c r="FF34" s="401"/>
      <c r="FG34" s="401"/>
      <c r="FH34" s="401"/>
      <c r="FI34" s="401"/>
      <c r="FJ34" s="401"/>
      <c r="FK34" s="401"/>
      <c r="FL34" s="401"/>
      <c r="FM34" s="401"/>
      <c r="FN34" s="401"/>
      <c r="FO34" s="401"/>
      <c r="FP34" s="401"/>
      <c r="FQ34" s="401"/>
      <c r="FR34" s="401"/>
      <c r="FS34" s="401"/>
      <c r="FT34" s="401"/>
      <c r="FU34" s="401"/>
      <c r="FV34" s="401"/>
      <c r="FW34" s="401"/>
      <c r="FX34" s="401"/>
      <c r="FY34" s="401"/>
      <c r="FZ34" s="401"/>
      <c r="GA34" s="401"/>
      <c r="GB34" s="401"/>
      <c r="GC34" s="401"/>
      <c r="GD34" s="401"/>
      <c r="GE34" s="401"/>
      <c r="GF34" s="401"/>
      <c r="GG34" s="401"/>
      <c r="GH34" s="401"/>
      <c r="GI34" s="401"/>
      <c r="GJ34" s="401"/>
      <c r="GK34" s="401"/>
      <c r="GL34" s="401"/>
      <c r="GM34" s="401"/>
      <c r="GN34" s="401"/>
      <c r="GO34" s="401"/>
      <c r="GP34" s="401"/>
      <c r="GQ34" s="401"/>
      <c r="GR34" s="401"/>
      <c r="GS34" s="401"/>
      <c r="GT34" s="401"/>
      <c r="GU34" s="401"/>
      <c r="GV34" s="401"/>
      <c r="GW34" s="401"/>
      <c r="GX34" s="401"/>
      <c r="GY34" s="401"/>
      <c r="GZ34" s="401"/>
      <c r="HA34" s="401"/>
      <c r="HB34" s="401"/>
      <c r="HC34" s="401"/>
      <c r="HD34" s="401"/>
      <c r="HE34" s="401"/>
      <c r="HF34" s="401"/>
      <c r="HG34" s="401"/>
      <c r="HH34" s="401"/>
      <c r="HI34" s="401"/>
      <c r="HJ34" s="401"/>
      <c r="HK34" s="401"/>
      <c r="HL34" s="401"/>
      <c r="HM34" s="401"/>
      <c r="HN34" s="401"/>
      <c r="HO34" s="401"/>
      <c r="HP34" s="401"/>
      <c r="HQ34" s="401"/>
      <c r="HR34" s="401"/>
      <c r="HS34" s="401"/>
      <c r="HT34" s="401"/>
      <c r="HU34" s="401"/>
      <c r="HV34" s="401"/>
      <c r="HW34" s="401"/>
      <c r="HX34" s="401"/>
      <c r="HY34" s="401"/>
      <c r="HZ34" s="401"/>
      <c r="IA34" s="401"/>
      <c r="IB34" s="401"/>
      <c r="IC34" s="401"/>
      <c r="ID34" s="401"/>
      <c r="IE34" s="401"/>
      <c r="IF34" s="401"/>
      <c r="IG34" s="401"/>
      <c r="IH34" s="401"/>
      <c r="II34" s="401"/>
      <c r="IJ34" s="401"/>
      <c r="IK34" s="401"/>
      <c r="IL34" s="401"/>
      <c r="IM34" s="401"/>
      <c r="IN34" s="401"/>
      <c r="IO34" s="401"/>
      <c r="IP34" s="401"/>
      <c r="IQ34" s="401"/>
      <c r="IR34" s="401"/>
      <c r="IS34" s="401"/>
      <c r="IT34" s="401"/>
      <c r="IU34" s="401"/>
      <c r="IV34" s="401"/>
    </row>
  </sheetData>
  <mergeCells count="10">
    <mergeCell ref="A3:F3"/>
    <mergeCell ref="A6:F9"/>
    <mergeCell ref="A10:F10"/>
    <mergeCell ref="B12:F12"/>
    <mergeCell ref="D14:F14"/>
    <mergeCell ref="B19:F19"/>
    <mergeCell ref="B25:F25"/>
    <mergeCell ref="A31:F31"/>
    <mergeCell ref="A33:F33"/>
    <mergeCell ref="A34:F34"/>
  </mergeCells>
  <hyperlinks>
    <hyperlink ref="A34" r:id="rId1" display="https://statistik.arbeitsagentur.de/Navigation/Statistik/Grundlagen/Methodenberichte/Beschaeftigungsstatistik/Methodeberichte-Beschaeftigungsstatistik-Nav.html"/>
  </hyperlinks>
  <printOptions headings="false" gridLines="false" gridLinesSet="true" horizontalCentered="false" verticalCentered="false"/>
  <pageMargins left="0.7" right="0.7" top="0.7875" bottom="0.7875" header="0.511805555555555" footer="0.511805555555555"/>
  <pageSetup paperSize="9" scale="9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worksheet>
</file>

<file path=xl/worksheets/sheet18.xml><?xml version="1.0" encoding="utf-8"?>
<worksheet xmlns="http://schemas.openxmlformats.org/spreadsheetml/2006/main" xmlns:r="http://schemas.openxmlformats.org/officeDocument/2006/relationships">
  <sheetPr filterMode="false">
    <pageSetUpPr fitToPage="false"/>
  </sheetPr>
  <dimension ref="A1:I30"/>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6.5" zeroHeight="false" outlineLevelRow="0" outlineLevelCol="0"/>
  <cols>
    <col collapsed="false" customWidth="true" hidden="false" outlineLevel="0" max="1" min="1" style="402" width="2.38"/>
    <col collapsed="false" customWidth="true" hidden="false" outlineLevel="0" max="2" min="2" style="402" width="15"/>
    <col collapsed="false" customWidth="true" hidden="false" outlineLevel="0" max="3" min="3" style="402" width="20.38"/>
    <col collapsed="false" customWidth="true" hidden="false" outlineLevel="0" max="4" min="4" style="402" width="5"/>
    <col collapsed="false" customWidth="true" hidden="false" outlineLevel="0" max="5" min="5" style="402" width="18.26"/>
    <col collapsed="false" customWidth="true" hidden="false" outlineLevel="0" max="8" min="6" style="402" width="11"/>
    <col collapsed="false" customWidth="true" hidden="false" outlineLevel="0" max="9" min="9" style="402" width="13.75"/>
    <col collapsed="false" customWidth="true" hidden="false" outlineLevel="0" max="256" min="10" style="402" width="11"/>
    <col collapsed="false" customWidth="true" hidden="false" outlineLevel="0" max="257" min="257" style="402" width="2.38"/>
    <col collapsed="false" customWidth="true" hidden="false" outlineLevel="0" max="258" min="258" style="402" width="15"/>
    <col collapsed="false" customWidth="true" hidden="false" outlineLevel="0" max="259" min="259" style="402" width="20.38"/>
    <col collapsed="false" customWidth="true" hidden="false" outlineLevel="0" max="260" min="260" style="402" width="5"/>
    <col collapsed="false" customWidth="true" hidden="false" outlineLevel="0" max="261" min="261" style="402" width="18.26"/>
    <col collapsed="false" customWidth="true" hidden="false" outlineLevel="0" max="264" min="262" style="402" width="11"/>
    <col collapsed="false" customWidth="true" hidden="false" outlineLevel="0" max="265" min="265" style="402" width="13.75"/>
    <col collapsed="false" customWidth="true" hidden="false" outlineLevel="0" max="512" min="266" style="402" width="11"/>
    <col collapsed="false" customWidth="true" hidden="false" outlineLevel="0" max="513" min="513" style="402" width="2.38"/>
    <col collapsed="false" customWidth="true" hidden="false" outlineLevel="0" max="514" min="514" style="402" width="15"/>
    <col collapsed="false" customWidth="true" hidden="false" outlineLevel="0" max="515" min="515" style="402" width="20.38"/>
    <col collapsed="false" customWidth="true" hidden="false" outlineLevel="0" max="516" min="516" style="402" width="5"/>
    <col collapsed="false" customWidth="true" hidden="false" outlineLevel="0" max="517" min="517" style="402" width="18.26"/>
    <col collapsed="false" customWidth="true" hidden="false" outlineLevel="0" max="520" min="518" style="402" width="11"/>
    <col collapsed="false" customWidth="true" hidden="false" outlineLevel="0" max="521" min="521" style="402" width="13.75"/>
    <col collapsed="false" customWidth="true" hidden="false" outlineLevel="0" max="768" min="522" style="402" width="11"/>
    <col collapsed="false" customWidth="true" hidden="false" outlineLevel="0" max="769" min="769" style="402" width="2.38"/>
    <col collapsed="false" customWidth="true" hidden="false" outlineLevel="0" max="770" min="770" style="402" width="15"/>
    <col collapsed="false" customWidth="true" hidden="false" outlineLevel="0" max="771" min="771" style="402" width="20.38"/>
    <col collapsed="false" customWidth="true" hidden="false" outlineLevel="0" max="772" min="772" style="402" width="5"/>
    <col collapsed="false" customWidth="true" hidden="false" outlineLevel="0" max="773" min="773" style="402" width="18.26"/>
    <col collapsed="false" customWidth="true" hidden="false" outlineLevel="0" max="776" min="774" style="402" width="11"/>
    <col collapsed="false" customWidth="true" hidden="false" outlineLevel="0" max="777" min="777" style="402" width="13.75"/>
    <col collapsed="false" customWidth="true" hidden="false" outlineLevel="0" max="1025" min="778" style="402" width="11"/>
  </cols>
  <sheetData>
    <row r="1" s="404" customFormat="true" ht="33.75" hidden="false" customHeight="true" outlineLevel="0" collapsed="false">
      <c r="A1" s="403"/>
      <c r="B1" s="403"/>
      <c r="C1" s="403"/>
      <c r="D1" s="403"/>
      <c r="E1" s="372"/>
      <c r="F1" s="372"/>
      <c r="G1" s="372"/>
      <c r="I1" s="405"/>
    </row>
    <row r="2" s="407" customFormat="true" ht="24.75" hidden="false" customHeight="true" outlineLevel="0" collapsed="false">
      <c r="A2" s="406"/>
      <c r="C2" s="408"/>
      <c r="D2" s="408"/>
      <c r="G2" s="409" t="s">
        <v>389</v>
      </c>
      <c r="H2" s="410"/>
      <c r="I2" s="410"/>
    </row>
    <row r="3" s="404" customFormat="true" ht="19.5" hidden="false" customHeight="true" outlineLevel="0" collapsed="false">
      <c r="A3" s="411" t="s">
        <v>390</v>
      </c>
      <c r="D3" s="412"/>
      <c r="G3" s="413"/>
    </row>
    <row r="4" s="407" customFormat="true" ht="19.5" hidden="false" customHeight="true" outlineLevel="0" collapsed="false">
      <c r="A4" s="406"/>
      <c r="C4" s="408"/>
      <c r="D4" s="408"/>
      <c r="E4" s="408"/>
      <c r="G4" s="414"/>
      <c r="H4" s="410"/>
      <c r="I4" s="410"/>
    </row>
    <row r="5" s="407" customFormat="true" ht="29.25" hidden="false" customHeight="true" outlineLevel="0" collapsed="false">
      <c r="A5" s="415" t="s">
        <v>391</v>
      </c>
      <c r="B5" s="415"/>
      <c r="C5" s="415"/>
      <c r="D5" s="415"/>
      <c r="E5" s="415"/>
      <c r="F5" s="415"/>
      <c r="G5" s="415"/>
      <c r="H5" s="410"/>
      <c r="I5" s="410"/>
    </row>
    <row r="6" s="407" customFormat="true" ht="12.75" hidden="false" customHeight="true" outlineLevel="0" collapsed="false">
      <c r="A6" s="406"/>
      <c r="C6" s="408"/>
      <c r="D6" s="408"/>
      <c r="E6" s="408"/>
      <c r="G6" s="414"/>
      <c r="H6" s="410"/>
      <c r="I6" s="410"/>
    </row>
    <row r="7" s="414" customFormat="true" ht="12.75" hidden="false" customHeight="true" outlineLevel="0" collapsed="false">
      <c r="A7" s="416"/>
      <c r="B7" s="417" t="s">
        <v>392</v>
      </c>
      <c r="C7" s="417"/>
      <c r="D7" s="417"/>
      <c r="E7" s="418"/>
      <c r="H7" s="410"/>
      <c r="I7" s="410"/>
    </row>
    <row r="8" s="414" customFormat="true" ht="12.75" hidden="false" customHeight="true" outlineLevel="0" collapsed="false">
      <c r="A8" s="416" t="s">
        <v>393</v>
      </c>
      <c r="B8" s="417" t="s">
        <v>394</v>
      </c>
      <c r="C8" s="417"/>
      <c r="D8" s="417"/>
      <c r="E8" s="419"/>
      <c r="F8" s="419"/>
      <c r="H8" s="410"/>
      <c r="I8" s="410"/>
    </row>
    <row r="9" s="414" customFormat="true" ht="12.75" hidden="false" customHeight="true" outlineLevel="0" collapsed="false">
      <c r="A9" s="416"/>
      <c r="B9" s="417" t="s">
        <v>395</v>
      </c>
      <c r="C9" s="417"/>
      <c r="D9" s="420"/>
      <c r="E9" s="418"/>
      <c r="G9" s="421"/>
      <c r="H9" s="422"/>
      <c r="I9" s="422"/>
    </row>
    <row r="10" s="414" customFormat="true" ht="12.75" hidden="false" customHeight="true" outlineLevel="0" collapsed="false">
      <c r="A10" s="416"/>
      <c r="B10" s="417" t="s">
        <v>396</v>
      </c>
      <c r="C10" s="417"/>
      <c r="D10" s="423"/>
      <c r="E10" s="418"/>
      <c r="G10" s="421"/>
      <c r="H10" s="424"/>
      <c r="I10" s="424"/>
    </row>
    <row r="11" s="414" customFormat="true" ht="12.75" hidden="false" customHeight="true" outlineLevel="0" collapsed="false">
      <c r="A11" s="416"/>
      <c r="B11" s="425" t="s">
        <v>397</v>
      </c>
      <c r="C11" s="425"/>
      <c r="D11" s="423"/>
      <c r="E11" s="418"/>
      <c r="G11" s="421"/>
      <c r="H11" s="424"/>
      <c r="I11" s="424"/>
    </row>
    <row r="12" s="414" customFormat="true" ht="12.75" hidden="false" customHeight="true" outlineLevel="0" collapsed="false">
      <c r="A12" s="416"/>
      <c r="B12" s="425" t="s">
        <v>398</v>
      </c>
      <c r="C12" s="425"/>
      <c r="D12" s="423"/>
      <c r="E12" s="418"/>
      <c r="G12" s="421"/>
    </row>
    <row r="13" s="414" customFormat="true" ht="12.75" hidden="false" customHeight="true" outlineLevel="0" collapsed="false">
      <c r="A13" s="416"/>
      <c r="B13" s="425" t="s">
        <v>399</v>
      </c>
      <c r="C13" s="425"/>
      <c r="D13" s="420"/>
      <c r="E13" s="418"/>
      <c r="G13" s="421"/>
    </row>
    <row r="14" s="414" customFormat="true" ht="12.75" hidden="false" customHeight="true" outlineLevel="0" collapsed="false">
      <c r="A14" s="416"/>
      <c r="B14" s="425" t="s">
        <v>400</v>
      </c>
      <c r="C14" s="425"/>
      <c r="D14" s="420"/>
      <c r="E14" s="418"/>
      <c r="G14" s="421"/>
    </row>
    <row r="15" s="414" customFormat="true" ht="12.75" hidden="false" customHeight="true" outlineLevel="0" collapsed="false">
      <c r="A15" s="416"/>
      <c r="B15" s="425" t="s">
        <v>401</v>
      </c>
      <c r="C15" s="425"/>
      <c r="D15" s="420"/>
      <c r="E15" s="418"/>
      <c r="G15" s="421"/>
    </row>
    <row r="16" s="414" customFormat="true" ht="12.75" hidden="false" customHeight="true" outlineLevel="0" collapsed="false">
      <c r="A16" s="416"/>
      <c r="B16" s="425" t="s">
        <v>402</v>
      </c>
      <c r="C16" s="425"/>
      <c r="D16" s="420"/>
      <c r="E16" s="418"/>
      <c r="G16" s="421"/>
    </row>
    <row r="17" s="414" customFormat="true" ht="12.75" hidden="false" customHeight="true" outlineLevel="0" collapsed="false">
      <c r="A17" s="416"/>
      <c r="B17" s="425" t="s">
        <v>403</v>
      </c>
      <c r="C17" s="425"/>
      <c r="D17" s="420"/>
      <c r="E17" s="418"/>
    </row>
    <row r="18" s="414" customFormat="true" ht="12.75" hidden="false" customHeight="true" outlineLevel="0" collapsed="false">
      <c r="A18" s="416"/>
      <c r="B18" s="425" t="s">
        <v>404</v>
      </c>
      <c r="C18" s="425"/>
      <c r="D18" s="420"/>
      <c r="E18" s="418"/>
      <c r="G18" s="407"/>
    </row>
    <row r="19" s="414" customFormat="true" ht="12.75" hidden="false" customHeight="true" outlineLevel="0" collapsed="false">
      <c r="A19" s="416"/>
      <c r="B19" s="417" t="s">
        <v>405</v>
      </c>
      <c r="C19" s="417"/>
      <c r="D19" s="420"/>
      <c r="E19" s="418"/>
      <c r="G19" s="407"/>
    </row>
    <row r="20" s="414" customFormat="true" ht="12.75" hidden="false" customHeight="true" outlineLevel="0" collapsed="false">
      <c r="A20" s="416"/>
      <c r="B20" s="417" t="s">
        <v>406</v>
      </c>
      <c r="C20" s="417"/>
      <c r="D20" s="423"/>
      <c r="E20" s="418"/>
      <c r="G20" s="407"/>
    </row>
    <row r="21" s="414" customFormat="true" ht="12.75" hidden="false" customHeight="true" outlineLevel="0" collapsed="false">
      <c r="A21" s="416"/>
      <c r="B21" s="417" t="s">
        <v>407</v>
      </c>
      <c r="C21" s="417"/>
      <c r="D21" s="423"/>
      <c r="E21" s="418"/>
      <c r="G21" s="407"/>
    </row>
    <row r="22" s="407" customFormat="true" ht="12.75" hidden="false" customHeight="true" outlineLevel="0" collapsed="false">
      <c r="A22" s="416"/>
      <c r="B22" s="425" t="s">
        <v>408</v>
      </c>
      <c r="C22" s="425"/>
      <c r="D22" s="423"/>
      <c r="E22" s="418"/>
    </row>
    <row r="23" s="407" customFormat="true" ht="12.75" hidden="false" customHeight="true" outlineLevel="0" collapsed="false">
      <c r="A23" s="416"/>
      <c r="B23" s="425"/>
      <c r="C23" s="426"/>
      <c r="D23" s="423"/>
      <c r="E23" s="418"/>
    </row>
    <row r="24" s="407" customFormat="true" ht="12.75" hidden="false" customHeight="true" outlineLevel="0" collapsed="false">
      <c r="A24" s="427" t="s">
        <v>409</v>
      </c>
      <c r="B24" s="427"/>
      <c r="C24" s="427"/>
      <c r="D24" s="427"/>
      <c r="E24" s="427"/>
      <c r="F24" s="427"/>
      <c r="G24" s="427"/>
    </row>
    <row r="25" s="407" customFormat="true" ht="12.75" hidden="false" customHeight="true" outlineLevel="0" collapsed="false">
      <c r="A25" s="428"/>
      <c r="B25" s="429"/>
      <c r="C25" s="429"/>
      <c r="D25" s="420"/>
      <c r="E25" s="430"/>
      <c r="F25" s="431"/>
      <c r="G25" s="431"/>
      <c r="H25" s="431"/>
    </row>
    <row r="26" s="407" customFormat="true" ht="12.75" hidden="false" customHeight="true" outlineLevel="0" collapsed="false">
      <c r="A26" s="432" t="s">
        <v>410</v>
      </c>
      <c r="B26" s="432"/>
      <c r="C26" s="432"/>
      <c r="D26" s="432"/>
      <c r="E26" s="432"/>
      <c r="F26" s="432"/>
      <c r="G26" s="432"/>
      <c r="H26" s="431"/>
    </row>
    <row r="27" s="414" customFormat="true" ht="12.75" hidden="false" customHeight="true" outlineLevel="0" collapsed="false">
      <c r="A27" s="432"/>
      <c r="B27" s="432"/>
      <c r="C27" s="432"/>
      <c r="D27" s="432"/>
      <c r="E27" s="432"/>
      <c r="F27" s="432"/>
      <c r="G27" s="432"/>
      <c r="H27" s="433"/>
    </row>
    <row r="28" customFormat="false" ht="12.75" hidden="false" customHeight="true" outlineLevel="0" collapsed="false">
      <c r="A28" s="434"/>
      <c r="B28" s="434"/>
      <c r="C28" s="434"/>
      <c r="D28" s="435"/>
      <c r="E28" s="435"/>
      <c r="F28" s="436"/>
      <c r="G28" s="436"/>
      <c r="H28" s="436"/>
    </row>
    <row r="29" customFormat="false" ht="12.75" hidden="false" customHeight="true" outlineLevel="0" collapsed="false">
      <c r="A29" s="437" t="s">
        <v>411</v>
      </c>
      <c r="B29" s="437"/>
      <c r="C29" s="437"/>
      <c r="D29" s="437"/>
      <c r="E29" s="437"/>
      <c r="F29" s="437"/>
      <c r="G29" s="437"/>
      <c r="H29" s="436"/>
    </row>
    <row r="30" customFormat="false" ht="12.75" hidden="false" customHeight="true" outlineLevel="0" collapsed="false">
      <c r="A30" s="432" t="s">
        <v>412</v>
      </c>
      <c r="B30" s="432"/>
      <c r="C30" s="438" t="s">
        <v>413</v>
      </c>
      <c r="D30" s="437" t="s">
        <v>414</v>
      </c>
      <c r="E30" s="437"/>
      <c r="F30" s="437"/>
      <c r="G30" s="437"/>
      <c r="H30" s="436"/>
    </row>
  </sheetData>
  <mergeCells count="22">
    <mergeCell ref="A5:G5"/>
    <mergeCell ref="B7:D7"/>
    <mergeCell ref="B8:D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A24:G24"/>
    <mergeCell ref="A26:G27"/>
    <mergeCell ref="A29:G29"/>
    <mergeCell ref="A30:B30"/>
    <mergeCell ref="D30:G30"/>
  </mergeCells>
  <hyperlinks>
    <hyperlink ref="B7" r:id="rId1" display="Arbeitsmarkt im Überblick"/>
    <hyperlink ref="B8" r:id="rId2" display="Arbeitslose, Unterbeschäftigung und Arbeitsstellen"/>
    <hyperlink ref="B9" r:id="rId3" display="Ausbildungsstellenmarkt"/>
    <hyperlink ref="B10" r:id="rId4" display="Beschäftigung"/>
    <hyperlink ref="B11" r:id="rId5" display="Förderung"/>
    <hyperlink ref="B12" r:id="rId6" display="Grundsicherung für Arbeitsuchende (SGB II)"/>
    <hyperlink ref="B13" r:id="rId7" display="Leistungen SGB III"/>
    <hyperlink ref="B14" r:id="rId8" display="Migration"/>
    <hyperlink ref="B15" r:id="rId9" display="Langzeitarbeitslosigkeit"/>
    <hyperlink ref="B16" r:id="rId10" display="Frauen und Männer"/>
    <hyperlink ref="B17" r:id="rId11" display="Berufe"/>
    <hyperlink ref="B18" r:id="rId12" display="Wirtschaftszweige"/>
    <hyperlink ref="B19" r:id="rId13" display="Zeitreihen"/>
    <hyperlink ref="B20" r:id="rId14" display="Daten zu den Eingliederungsbilanzen"/>
    <hyperlink ref="B21" r:id="rId15" display="Amtliche Nachrichten der BA"/>
    <hyperlink ref="B22" r:id="rId16" display="Kreisdaten"/>
    <hyperlink ref="A24" r:id="rId17" display="Die Methodischen Hinweise der Statistik bieten ergänzende Informationen."/>
    <hyperlink ref="A26" r:id="rId18" display="Das Glossar enthält Erläuterungen zu allen statistisch relevanten Begriffen, die in den verschiedenen Produkten der Statistik der BA Verwendung finden."/>
    <hyperlink ref="A30" r:id="rId19" display="Abkürzungsverzeichnis"/>
    <hyperlink ref="C30" r:id="rId20" display="bzw. der Zeichenerklärung"/>
  </hyperlinks>
  <printOptions headings="false" gridLines="false" gridLinesSet="true" horizontalCentered="true" verticalCentered="false"/>
  <pageMargins left="0.708333333333333" right="0.39375" top="0.39375" bottom="0.59027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1"/>
</worksheet>
</file>

<file path=xl/worksheets/sheet19.xml><?xml version="1.0" encoding="utf-8"?>
<worksheet xmlns="http://schemas.openxmlformats.org/spreadsheetml/2006/main" xmlns:r="http://schemas.openxmlformats.org/officeDocument/2006/relationships">
  <sheetPr filterMode="false">
    <tabColor rgb="FFFF6600"/>
    <pageSetUpPr fitToPage="false"/>
  </sheetPr>
  <dimension ref="A1:N8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439" width="13.75"/>
    <col collapsed="false" customWidth="true" hidden="false" outlineLevel="0" max="4" min="2" style="440" width="13.75"/>
    <col collapsed="false" customWidth="true" hidden="false" outlineLevel="0" max="7" min="5" style="441" width="13.75"/>
    <col collapsed="false" customWidth="true" hidden="false" outlineLevel="0" max="8" min="8" style="442" width="13.75"/>
    <col collapsed="false" customWidth="true" hidden="false" outlineLevel="0" max="14" min="9" style="441" width="13.75"/>
    <col collapsed="false" customWidth="true" hidden="false" outlineLevel="0" max="1025" min="15" style="440" width="11"/>
  </cols>
  <sheetData>
    <row r="1" s="443" customFormat="true" ht="15" hidden="false" customHeight="true" outlineLevel="0" collapsed="false">
      <c r="E1" s="442"/>
      <c r="F1" s="442"/>
      <c r="G1" s="442"/>
      <c r="H1" s="442"/>
      <c r="I1" s="442"/>
      <c r="J1" s="442"/>
      <c r="K1" s="442"/>
      <c r="L1" s="442"/>
      <c r="M1" s="442"/>
      <c r="N1" s="442"/>
    </row>
    <row r="2" s="443" customFormat="true" ht="15" hidden="false" customHeight="true" outlineLevel="0" collapsed="false">
      <c r="A2" s="444" t="s">
        <v>66</v>
      </c>
      <c r="E2" s="442"/>
      <c r="F2" s="442"/>
      <c r="G2" s="442"/>
      <c r="H2" s="442"/>
      <c r="I2" s="442"/>
      <c r="J2" s="442"/>
      <c r="K2" s="442"/>
      <c r="L2" s="442"/>
      <c r="M2" s="442"/>
      <c r="N2" s="442"/>
    </row>
    <row r="3" s="443" customFormat="true" ht="15" hidden="false" customHeight="true" outlineLevel="0" collapsed="false">
      <c r="E3" s="442"/>
      <c r="F3" s="442"/>
      <c r="G3" s="442"/>
      <c r="H3" s="442"/>
      <c r="I3" s="442"/>
      <c r="J3" s="442"/>
      <c r="K3" s="442"/>
      <c r="L3" s="442"/>
      <c r="M3" s="442"/>
      <c r="N3" s="442"/>
    </row>
    <row r="4" s="443" customFormat="true" ht="15" hidden="false" customHeight="true" outlineLevel="0" collapsed="false">
      <c r="B4" s="445" t="s">
        <v>415</v>
      </c>
      <c r="C4" s="445"/>
      <c r="D4" s="445" t="s">
        <v>416</v>
      </c>
      <c r="E4" s="445"/>
      <c r="F4" s="446" t="s">
        <v>417</v>
      </c>
      <c r="G4" s="446"/>
      <c r="H4" s="446" t="s">
        <v>418</v>
      </c>
      <c r="I4" s="446"/>
      <c r="J4" s="446" t="s">
        <v>419</v>
      </c>
      <c r="K4" s="446"/>
      <c r="L4" s="446"/>
      <c r="M4" s="446"/>
      <c r="N4" s="446"/>
    </row>
    <row r="5" s="443" customFormat="true" ht="15" hidden="false" customHeight="true" outlineLevel="0" collapsed="false">
      <c r="B5" s="443" t="s">
        <v>420</v>
      </c>
      <c r="C5" s="443" t="s">
        <v>421</v>
      </c>
      <c r="D5" s="443" t="s">
        <v>420</v>
      </c>
      <c r="E5" s="443" t="s">
        <v>421</v>
      </c>
      <c r="F5" s="443" t="s">
        <v>420</v>
      </c>
      <c r="G5" s="443" t="s">
        <v>421</v>
      </c>
      <c r="H5" s="443" t="s">
        <v>420</v>
      </c>
      <c r="I5" s="443" t="s">
        <v>421</v>
      </c>
      <c r="J5" s="442" t="s">
        <v>422</v>
      </c>
      <c r="K5" s="442" t="s">
        <v>423</v>
      </c>
      <c r="L5" s="442" t="s">
        <v>424</v>
      </c>
      <c r="M5" s="442" t="s">
        <v>425</v>
      </c>
      <c r="N5" s="442" t="s">
        <v>426</v>
      </c>
    </row>
    <row r="6" s="443" customFormat="true" ht="15" hidden="false" customHeight="true" outlineLevel="0" collapsed="false">
      <c r="A6" s="447" t="s">
        <v>427</v>
      </c>
      <c r="B6" s="448" t="n">
        <f aca="false">'Tabelle 2.3'!J11</f>
        <v>2.38747199529295</v>
      </c>
      <c r="C6" s="449" t="n">
        <f aca="false">'Tabelle 3.3'!J11</f>
        <v>0.50652639781804</v>
      </c>
      <c r="D6" s="450" t="n">
        <f aca="false">IF(OR(AND(B6&gt;=-50,B6&lt;=50),ISNUMBER(B6)=0),B6,"")</f>
        <v>2.38747199529295</v>
      </c>
      <c r="E6" s="450" t="n">
        <f aca="false">IF(OR(AND(C6&gt;=-50,C6&lt;=50),ISNUMBER(C6)=0),C6,"")</f>
        <v>0.50652639781804</v>
      </c>
      <c r="F6" s="442" t="str">
        <f aca="false">IF(ISNUMBER(B6)=0,"",IF(B6&lt;-50,"&lt; -50",IF(B6&gt;50,"&gt; 50","")))</f>
        <v/>
      </c>
      <c r="G6" s="442" t="str">
        <f aca="false">IF(ISNUMBER(C6)=0,"",IF(C6&lt;-50,"&lt; -50",IF(C6&gt;50,"&gt; 50","")))</f>
        <v/>
      </c>
      <c r="H6" s="451" t="str">
        <f aca="false">IF(B6&lt;-50,0.75,IF(B6&gt;50,-0.75,""))</f>
        <v/>
      </c>
      <c r="I6" s="451" t="str">
        <f aca="false">IF(C6&lt;-50,0.75,IF(C6&gt;50,-0.75,""))</f>
        <v/>
      </c>
      <c r="J6" s="442" t="e">
        <f aca="false">IF(OR(B6&lt;-50,B6&gt;50),N6,#N/A)</f>
        <v>#N/A</v>
      </c>
      <c r="K6" s="442" t="e">
        <f aca="false">IF(B6&lt;-50,-45,IF(B6&gt;50,45,#N/A))</f>
        <v>#N/A</v>
      </c>
      <c r="L6" s="442" t="e">
        <f aca="false">IF(OR(C6&lt;-50,C6&gt;50),N6,#N/A)</f>
        <v>#N/A</v>
      </c>
      <c r="M6" s="442" t="e">
        <f aca="false">IF(C6&lt;-50,-45,IF(C6&gt;50,45,#N/A))</f>
        <v>#N/A</v>
      </c>
      <c r="N6" s="442" t="n">
        <v>5</v>
      </c>
    </row>
    <row r="7" s="443" customFormat="true" ht="15" hidden="false" customHeight="true" outlineLevel="0" collapsed="false">
      <c r="A7" s="447" t="s">
        <v>428</v>
      </c>
      <c r="B7" s="448" t="n">
        <f aca="false">'Tabelle 2.1'!J25</f>
        <v>2.39385441686011</v>
      </c>
      <c r="C7" s="449" t="n">
        <f aca="false">'Tabelle 3.1'!J23</f>
        <v>0.365580190764955</v>
      </c>
      <c r="D7" s="450" t="n">
        <f aca="false">IF(OR(AND(B7&gt;=-50,B7&lt;=50),ISNUMBER(B7)=0),B7,"")</f>
        <v>2.39385441686011</v>
      </c>
      <c r="E7" s="450" t="n">
        <f aca="false">IF(OR(AND(C7&gt;=-50,C7&lt;=50),ISNUMBER(C7)=0),C7,"")</f>
        <v>0.365580190764955</v>
      </c>
      <c r="F7" s="442" t="str">
        <f aca="false">IF(ISNUMBER(B7)=0,"",IF(B7&lt;-50,"&lt; -50",IF(B7&gt;50,"&gt; 50","")))</f>
        <v/>
      </c>
      <c r="G7" s="442" t="str">
        <f aca="false">IF(ISNUMBER(C7)=0,"",IF(C7&lt;-50,"&lt; -50",IF(C7&gt;50,"&gt; 50","")))</f>
        <v/>
      </c>
      <c r="H7" s="451" t="str">
        <f aca="false">IF(B7&lt;-50,0.75,IF(B7&gt;50,-0.75,""))</f>
        <v/>
      </c>
      <c r="I7" s="451" t="str">
        <f aca="false">IF(C7&lt;-50,0.75,IF(C7&gt;50,-0.75,""))</f>
        <v/>
      </c>
      <c r="J7" s="442" t="e">
        <f aca="false">IF(OR(B7&lt;-50,B7&gt;50),N7,#N/A)</f>
        <v>#N/A</v>
      </c>
      <c r="K7" s="442" t="e">
        <f aca="false">IF(B7&lt;-50,-45,IF(B7&gt;50,45,#N/A))</f>
        <v>#N/A</v>
      </c>
      <c r="L7" s="442" t="e">
        <f aca="false">IF(OR(C7&lt;-50,C7&gt;50),N7,#N/A)</f>
        <v>#N/A</v>
      </c>
      <c r="M7" s="442" t="e">
        <f aca="false">IF(C7&lt;-50,-45,IF(C7&gt;50,45,#N/A))</f>
        <v>#N/A</v>
      </c>
      <c r="N7" s="442" t="n">
        <v>15</v>
      </c>
    </row>
    <row r="8" s="443" customFormat="true" ht="15" hidden="false" customHeight="true" outlineLevel="0" collapsed="false">
      <c r="A8" s="447" t="s">
        <v>429</v>
      </c>
      <c r="B8" s="448" t="n">
        <f aca="false">'Tabelle 2.1'!J38</f>
        <v>2.43196930668998</v>
      </c>
      <c r="C8" s="449" t="n">
        <f aca="false">'Tabelle 3.1'!J34</f>
        <v>0.729629695489373</v>
      </c>
      <c r="D8" s="450" t="n">
        <f aca="false">IF(OR(AND(B8&gt;=-50,B8&lt;=50),ISNUMBER(B8)=0),B8,"")</f>
        <v>2.43196930668998</v>
      </c>
      <c r="E8" s="450" t="n">
        <f aca="false">IF(OR(AND(C8&gt;=-50,C8&lt;=50),ISNUMBER(C8)=0),C8,"")</f>
        <v>0.729629695489373</v>
      </c>
      <c r="F8" s="442" t="str">
        <f aca="false">IF(ISNUMBER(B8)=0,"",IF(B8&lt;-50,"&lt; -50",IF(B8&gt;50,"&gt; 50","")))</f>
        <v/>
      </c>
      <c r="G8" s="442" t="str">
        <f aca="false">IF(ISNUMBER(C8)=0,"",IF(C8&lt;-50,"&lt; -50",IF(C8&gt;50,"&gt; 50","")))</f>
        <v/>
      </c>
      <c r="H8" s="451" t="str">
        <f aca="false">IF(B8&lt;-50,0.75,IF(B8&gt;50,-0.75,""))</f>
        <v/>
      </c>
      <c r="I8" s="451" t="str">
        <f aca="false">IF(C8&lt;-50,0.75,IF(C8&gt;50,-0.75,""))</f>
        <v/>
      </c>
      <c r="J8" s="442" t="e">
        <f aca="false">IF(OR(B8&lt;-50,B8&gt;50),N8,#N/A)</f>
        <v>#N/A</v>
      </c>
      <c r="K8" s="442" t="e">
        <f aca="false">IF(B8&lt;-50,-45,IF(B8&gt;50,45,#N/A))</f>
        <v>#N/A</v>
      </c>
      <c r="L8" s="442" t="e">
        <f aca="false">IF(OR(C8&lt;-50,C8&gt;50),N8,#N/A)</f>
        <v>#N/A</v>
      </c>
      <c r="M8" s="442" t="e">
        <f aca="false">IF(C8&lt;-50,-45,IF(C8&gt;50,45,#N/A))</f>
        <v>#N/A</v>
      </c>
      <c r="N8" s="442" t="n">
        <v>25</v>
      </c>
    </row>
    <row r="9" s="443" customFormat="true" ht="15" hidden="false" customHeight="true" outlineLevel="0" collapsed="false">
      <c r="A9" s="447" t="s">
        <v>430</v>
      </c>
      <c r="B9" s="448" t="n">
        <f aca="false">'Tabelle 2.1'!J51</f>
        <v>2.38996715557454</v>
      </c>
      <c r="C9" s="449" t="n">
        <f aca="false">'Tabelle 3.1'!J45</f>
        <v>0.675235690722162</v>
      </c>
      <c r="D9" s="450" t="n">
        <f aca="false">IF(OR(AND(B9&gt;=-50,B9&lt;=50),ISNUMBER(B9)=0),B9,"")</f>
        <v>2.38996715557454</v>
      </c>
      <c r="E9" s="450" t="n">
        <f aca="false">IF(OR(AND(C9&gt;=-50,C9&lt;=50),ISNUMBER(C9)=0),C9,"")</f>
        <v>0.675235690722162</v>
      </c>
      <c r="F9" s="442" t="str">
        <f aca="false">IF(ISNUMBER(B9)=0,"",IF(B9&lt;-50,"&lt; -50",IF(B9&gt;50,"&gt; 50","")))</f>
        <v/>
      </c>
      <c r="G9" s="442" t="str">
        <f aca="false">IF(ISNUMBER(C9)=0,"",IF(C9&lt;-50,"&lt; -50",IF(C9&gt;50,"&gt; 50","")))</f>
        <v/>
      </c>
      <c r="H9" s="451" t="str">
        <f aca="false">IF(B9&lt;-50,0.75,IF(B9&gt;50,-0.75,""))</f>
        <v/>
      </c>
      <c r="I9" s="451" t="str">
        <f aca="false">IF(C9&lt;-50,0.75,IF(C9&gt;50,-0.75,""))</f>
        <v/>
      </c>
      <c r="J9" s="442" t="e">
        <f aca="false">IF(OR(B9&lt;-50,B9&gt;50),N9,#N/A)</f>
        <v>#N/A</v>
      </c>
      <c r="K9" s="442" t="e">
        <f aca="false">IF(B9&lt;-50,-45,IF(B9&gt;50,45,#N/A))</f>
        <v>#N/A</v>
      </c>
      <c r="L9" s="442" t="e">
        <f aca="false">IF(OR(C9&lt;-50,C9&gt;50),N9,#N/A)</f>
        <v>#N/A</v>
      </c>
      <c r="M9" s="442" t="e">
        <f aca="false">IF(C9&lt;-50,-45,IF(C9&gt;50,45,#N/A))</f>
        <v>#N/A</v>
      </c>
      <c r="N9" s="442" t="n">
        <v>35</v>
      </c>
    </row>
    <row r="10" s="443" customFormat="true" ht="15" hidden="false" customHeight="true" outlineLevel="0" collapsed="false">
      <c r="E10" s="442"/>
      <c r="F10" s="442"/>
      <c r="G10" s="442"/>
      <c r="H10" s="442"/>
      <c r="I10" s="442"/>
      <c r="J10" s="442"/>
      <c r="K10" s="442"/>
      <c r="L10" s="442"/>
      <c r="M10" s="442"/>
      <c r="N10" s="442"/>
    </row>
    <row r="11" s="443" customFormat="true" ht="15" hidden="false" customHeight="true" outlineLevel="0" collapsed="false">
      <c r="E11" s="442"/>
      <c r="F11" s="442"/>
      <c r="G11" s="442"/>
      <c r="H11" s="442"/>
      <c r="I11" s="442"/>
      <c r="J11" s="442"/>
      <c r="K11" s="442"/>
      <c r="L11" s="442"/>
      <c r="M11" s="442"/>
      <c r="N11" s="442"/>
    </row>
    <row r="12" s="443" customFormat="true" ht="15" hidden="false" customHeight="true" outlineLevel="0" collapsed="false">
      <c r="A12" s="452" t="s">
        <v>431</v>
      </c>
      <c r="B12" s="445" t="s">
        <v>415</v>
      </c>
      <c r="C12" s="445"/>
      <c r="D12" s="445" t="s">
        <v>416</v>
      </c>
      <c r="E12" s="445"/>
      <c r="F12" s="446" t="s">
        <v>417</v>
      </c>
      <c r="G12" s="446"/>
      <c r="H12" s="446" t="s">
        <v>418</v>
      </c>
      <c r="I12" s="446"/>
      <c r="J12" s="446" t="s">
        <v>419</v>
      </c>
      <c r="K12" s="446"/>
      <c r="L12" s="446"/>
      <c r="M12" s="446"/>
      <c r="N12" s="446"/>
    </row>
    <row r="13" s="443" customFormat="true" ht="15" hidden="false" customHeight="true" outlineLevel="0" collapsed="false">
      <c r="A13" s="452"/>
      <c r="B13" s="443" t="s">
        <v>420</v>
      </c>
      <c r="C13" s="443" t="s">
        <v>421</v>
      </c>
      <c r="D13" s="443" t="s">
        <v>420</v>
      </c>
      <c r="E13" s="443" t="s">
        <v>421</v>
      </c>
      <c r="F13" s="443" t="s">
        <v>420</v>
      </c>
      <c r="G13" s="443" t="s">
        <v>421</v>
      </c>
      <c r="H13" s="443" t="s">
        <v>420</v>
      </c>
      <c r="I13" s="443" t="s">
        <v>421</v>
      </c>
      <c r="J13" s="442" t="s">
        <v>422</v>
      </c>
      <c r="K13" s="442" t="s">
        <v>423</v>
      </c>
      <c r="L13" s="442" t="s">
        <v>424</v>
      </c>
      <c r="M13" s="442" t="s">
        <v>425</v>
      </c>
      <c r="N13" s="442" t="s">
        <v>426</v>
      </c>
    </row>
    <row r="14" s="443" customFormat="true" ht="15" hidden="false" customHeight="true" outlineLevel="0" collapsed="false">
      <c r="A14" s="443" t="n">
        <v>1</v>
      </c>
      <c r="B14" s="448" t="n">
        <f aca="false">'Tabelle 2.3'!J11</f>
        <v>2.38747199529295</v>
      </c>
      <c r="C14" s="449" t="n">
        <f aca="false">'Tabelle 3.3'!J11</f>
        <v>0.50652639781804</v>
      </c>
      <c r="D14" s="450" t="n">
        <f aca="false">IF(OR(AND(B14&gt;=-50,B14&lt;=50),ISNUMBER(B14)=0),B14,"")</f>
        <v>2.38747199529295</v>
      </c>
      <c r="E14" s="450" t="n">
        <f aca="false">IF(OR(AND(C14&gt;=-50,C14&lt;=50),ISNUMBER(C14)=0),C14,"")</f>
        <v>0.50652639781804</v>
      </c>
      <c r="F14" s="442" t="str">
        <f aca="false">IF(ISNUMBER(B14)=0,"",IF(B14&lt;-50,"&lt; -50",IF(B14&gt;50,"&gt; 50","")))</f>
        <v/>
      </c>
      <c r="G14" s="442" t="str">
        <f aca="false">IF(ISNUMBER(C14)=0,"",IF(C14&lt;-50,"&lt; -50",IF(C14&gt;50,"&gt; 50","")))</f>
        <v/>
      </c>
      <c r="H14" s="451" t="str">
        <f aca="false">IF(B14&lt;-50,0.75,IF(B14&gt;50,-0.75,""))</f>
        <v/>
      </c>
      <c r="I14" s="451" t="str">
        <f aca="false">IF(C14&lt;-50,0.75,IF(C14&gt;50,-0.75,""))</f>
        <v/>
      </c>
      <c r="J14" s="442" t="e">
        <f aca="false">IF(OR(B14&lt;-50,B14&gt;50),N14,#N/A)</f>
        <v>#N/A</v>
      </c>
      <c r="K14" s="442" t="e">
        <f aca="false">IF(B14&lt;-50,-45,IF(B14&gt;50,45,#N/A))</f>
        <v>#N/A</v>
      </c>
      <c r="L14" s="442" t="e">
        <f aca="false">IF(OR(C14&lt;-50,C14&gt;50),N14,#N/A)</f>
        <v>#N/A</v>
      </c>
      <c r="M14" s="442" t="e">
        <f aca="false">IF(C14&lt;-50,-45,IF(C14&gt;50,45,#N/A))</f>
        <v>#N/A</v>
      </c>
      <c r="N14" s="442" t="n">
        <v>5</v>
      </c>
    </row>
    <row r="15" s="443" customFormat="true" ht="15" hidden="false" customHeight="true" outlineLevel="0" collapsed="false">
      <c r="A15" s="443" t="n">
        <v>2</v>
      </c>
      <c r="B15" s="448" t="n">
        <f aca="false">'Tabelle 2.3'!J12</f>
        <v>-16.6666666666667</v>
      </c>
      <c r="C15" s="449" t="n">
        <f aca="false">'Tabelle 3.3'!J12</f>
        <v>-14.2857142857143</v>
      </c>
      <c r="D15" s="450" t="n">
        <f aca="false">IF(OR(AND(B15&gt;=-50,B15&lt;=50),ISNUMBER(B15)=0),B15,"")</f>
        <v>-16.6666666666667</v>
      </c>
      <c r="E15" s="450" t="n">
        <f aca="false">IF(OR(AND(C15&gt;=-50,C15&lt;=50),ISNUMBER(C15)=0),C15,"")</f>
        <v>-14.2857142857143</v>
      </c>
      <c r="F15" s="442" t="str">
        <f aca="false">IF(ISNUMBER(B15)=0,"",IF(B15&lt;-50,"&lt; -50",IF(B15&gt;50,"&gt; 50","")))</f>
        <v/>
      </c>
      <c r="G15" s="442" t="str">
        <f aca="false">IF(ISNUMBER(C15)=0,"",IF(C15&lt;-50,"&lt; -50",IF(C15&gt;50,"&gt; 50","")))</f>
        <v/>
      </c>
      <c r="H15" s="451" t="str">
        <f aca="false">IF(B15&lt;-50,0.75,IF(B15&gt;50,-0.75,""))</f>
        <v/>
      </c>
      <c r="I15" s="451" t="str">
        <f aca="false">IF(C15&lt;-50,0.75,IF(C15&gt;50,-0.75,""))</f>
        <v/>
      </c>
      <c r="J15" s="442" t="e">
        <f aca="false">IF(OR(B15&lt;-50,B15&gt;50),N15,#N/A)</f>
        <v>#N/A</v>
      </c>
      <c r="K15" s="442" t="e">
        <f aca="false">IF(B15&lt;-50,-45,IF(B15&gt;50,45,#N/A))</f>
        <v>#N/A</v>
      </c>
      <c r="L15" s="442" t="e">
        <f aca="false">IF(OR(C15&lt;-50,C15&gt;50),N15,#N/A)</f>
        <v>#N/A</v>
      </c>
      <c r="M15" s="442" t="e">
        <f aca="false">IF(C15&lt;-50,-45,IF(C15&gt;50,45,#N/A))</f>
        <v>#N/A</v>
      </c>
      <c r="N15" s="442" t="n">
        <v>15</v>
      </c>
    </row>
    <row r="16" s="443" customFormat="true" ht="15" hidden="false" customHeight="true" outlineLevel="0" collapsed="false">
      <c r="A16" s="443" t="n">
        <v>3</v>
      </c>
      <c r="B16" s="448" t="n">
        <f aca="false">'Tabelle 2.3'!J13</f>
        <v>-11.0279637652619</v>
      </c>
      <c r="C16" s="449" t="n">
        <f aca="false">'Tabelle 3.3'!J13</f>
        <v>5.67010309278351</v>
      </c>
      <c r="D16" s="450" t="n">
        <f aca="false">IF(OR(AND(B16&gt;=-50,B16&lt;=50),ISNUMBER(B16)=0),B16,"")</f>
        <v>-11.0279637652619</v>
      </c>
      <c r="E16" s="450" t="n">
        <f aca="false">IF(OR(AND(C16&gt;=-50,C16&lt;=50),ISNUMBER(C16)=0),C16,"")</f>
        <v>5.67010309278351</v>
      </c>
      <c r="F16" s="442" t="str">
        <f aca="false">IF(ISNUMBER(B16)=0,"",IF(B16&lt;-50,"&lt; -50",IF(B16&gt;50,"&gt; 50","")))</f>
        <v/>
      </c>
      <c r="G16" s="442" t="str">
        <f aca="false">IF(ISNUMBER(C16)=0,"",IF(C16&lt;-50,"&lt; -50",IF(C16&gt;50,"&gt; 50","")))</f>
        <v/>
      </c>
      <c r="H16" s="451" t="str">
        <f aca="false">IF(B16&lt;-50,0.75,IF(B16&gt;50,-0.75,""))</f>
        <v/>
      </c>
      <c r="I16" s="451" t="str">
        <f aca="false">IF(C16&lt;-50,0.75,IF(C16&gt;50,-0.75,""))</f>
        <v/>
      </c>
      <c r="J16" s="442" t="e">
        <f aca="false">IF(OR(B16&lt;-50,B16&gt;50),N16,#N/A)</f>
        <v>#N/A</v>
      </c>
      <c r="K16" s="442" t="e">
        <f aca="false">IF(B16&lt;-50,-45,IF(B16&gt;50,45,#N/A))</f>
        <v>#N/A</v>
      </c>
      <c r="L16" s="442" t="e">
        <f aca="false">IF(OR(C16&lt;-50,C16&gt;50),N16,#N/A)</f>
        <v>#N/A</v>
      </c>
      <c r="M16" s="442" t="e">
        <f aca="false">IF(C16&lt;-50,-45,IF(C16&gt;50,45,#N/A))</f>
        <v>#N/A</v>
      </c>
      <c r="N16" s="442" t="n">
        <v>25</v>
      </c>
    </row>
    <row r="17" s="443" customFormat="true" ht="15" hidden="false" customHeight="true" outlineLevel="0" collapsed="false">
      <c r="A17" s="443" t="n">
        <v>4</v>
      </c>
      <c r="B17" s="448" t="n">
        <f aca="false">'Tabelle 2.3'!J14</f>
        <v>-0.995644057249533</v>
      </c>
      <c r="C17" s="449" t="n">
        <f aca="false">'Tabelle 3.3'!J14</f>
        <v>-2.47747747747748</v>
      </c>
      <c r="D17" s="450" t="n">
        <f aca="false">IF(OR(AND(B17&gt;=-50,B17&lt;=50),ISNUMBER(B17)=0),B17,"")</f>
        <v>-0.995644057249533</v>
      </c>
      <c r="E17" s="450" t="n">
        <f aca="false">IF(OR(AND(C17&gt;=-50,C17&lt;=50),ISNUMBER(C17)=0),C17,"")</f>
        <v>-2.47747747747748</v>
      </c>
      <c r="F17" s="442" t="str">
        <f aca="false">IF(ISNUMBER(B17)=0,"",IF(B17&lt;-50,"&lt; -50",IF(B17&gt;50,"&gt; 50","")))</f>
        <v/>
      </c>
      <c r="G17" s="442" t="str">
        <f aca="false">IF(ISNUMBER(C17)=0,"",IF(C17&lt;-50,"&lt; -50",IF(C17&gt;50,"&gt; 50","")))</f>
        <v/>
      </c>
      <c r="H17" s="451" t="str">
        <f aca="false">IF(B17&lt;-50,0.75,IF(B17&gt;50,-0.75,""))</f>
        <v/>
      </c>
      <c r="I17" s="451" t="str">
        <f aca="false">IF(C17&lt;-50,0.75,IF(C17&gt;50,-0.75,""))</f>
        <v/>
      </c>
      <c r="J17" s="442" t="e">
        <f aca="false">IF(OR(B17&lt;-50,B17&gt;50),N17,#N/A)</f>
        <v>#N/A</v>
      </c>
      <c r="K17" s="442" t="e">
        <f aca="false">IF(B17&lt;-50,-45,IF(B17&gt;50,45,#N/A))</f>
        <v>#N/A</v>
      </c>
      <c r="L17" s="442" t="e">
        <f aca="false">IF(OR(C17&lt;-50,C17&gt;50),N17,#N/A)</f>
        <v>#N/A</v>
      </c>
      <c r="M17" s="442" t="e">
        <f aca="false">IF(C17&lt;-50,-45,IF(C17&gt;50,45,#N/A))</f>
        <v>#N/A</v>
      </c>
      <c r="N17" s="442" t="n">
        <v>36</v>
      </c>
    </row>
    <row r="18" s="443" customFormat="true" ht="15" hidden="false" customHeight="true" outlineLevel="0" collapsed="false">
      <c r="A18" s="443" t="n">
        <v>5</v>
      </c>
      <c r="B18" s="448" t="n">
        <f aca="false">'Tabelle 2.3'!J15</f>
        <v>0.437636761487965</v>
      </c>
      <c r="C18" s="449" t="n">
        <f aca="false">'Tabelle 3.3'!J15</f>
        <v>-0.840336134453782</v>
      </c>
      <c r="D18" s="450" t="n">
        <f aca="false">IF(OR(AND(B18&gt;=-50,B18&lt;=50),ISNUMBER(B18)=0),B18,"")</f>
        <v>0.437636761487965</v>
      </c>
      <c r="E18" s="450" t="n">
        <f aca="false">IF(OR(AND(C18&gt;=-50,C18&lt;=50),ISNUMBER(C18)=0),C18,"")</f>
        <v>-0.840336134453782</v>
      </c>
      <c r="F18" s="442" t="str">
        <f aca="false">IF(ISNUMBER(B18)=0,"",IF(B18&lt;-50,"&lt; -50",IF(B18&gt;50,"&gt; 50","")))</f>
        <v/>
      </c>
      <c r="G18" s="442" t="str">
        <f aca="false">IF(ISNUMBER(C18)=0,"",IF(C18&lt;-50,"&lt; -50",IF(C18&gt;50,"&gt; 50","")))</f>
        <v/>
      </c>
      <c r="H18" s="451" t="str">
        <f aca="false">IF(B18&lt;-50,0.75,IF(B18&gt;50,-0.75,""))</f>
        <v/>
      </c>
      <c r="I18" s="451" t="str">
        <f aca="false">IF(C18&lt;-50,0.75,IF(C18&gt;50,-0.75,""))</f>
        <v/>
      </c>
      <c r="J18" s="442" t="e">
        <f aca="false">IF(OR(B18&lt;-50,B18&gt;50),N18,#N/A)</f>
        <v>#N/A</v>
      </c>
      <c r="K18" s="442" t="e">
        <f aca="false">IF(B18&lt;-50,-45,IF(B18&gt;50,45,#N/A))</f>
        <v>#N/A</v>
      </c>
      <c r="L18" s="442" t="e">
        <f aca="false">IF(OR(C18&lt;-50,C18&gt;50),N18,#N/A)</f>
        <v>#N/A</v>
      </c>
      <c r="M18" s="442" t="e">
        <f aca="false">IF(C18&lt;-50,-45,IF(C18&gt;50,45,#N/A))</f>
        <v>#N/A</v>
      </c>
      <c r="N18" s="442" t="n">
        <v>46</v>
      </c>
    </row>
    <row r="19" s="443" customFormat="true" ht="15" hidden="false" customHeight="true" outlineLevel="0" collapsed="false">
      <c r="A19" s="443" t="n">
        <v>6</v>
      </c>
      <c r="B19" s="448" t="n">
        <f aca="false">'Tabelle 2.3'!J16</f>
        <v>-0.756143667296787</v>
      </c>
      <c r="C19" s="449" t="n">
        <f aca="false">'Tabelle 3.3'!J16</f>
        <v>-4.43037974683544</v>
      </c>
      <c r="D19" s="450" t="n">
        <f aca="false">IF(OR(AND(B19&gt;=-50,B19&lt;=50),ISNUMBER(B19)=0),B19,"")</f>
        <v>-0.756143667296787</v>
      </c>
      <c r="E19" s="450" t="n">
        <f aca="false">IF(OR(AND(C19&gt;=-50,C19&lt;=50),ISNUMBER(C19)=0),C19,"")</f>
        <v>-4.43037974683544</v>
      </c>
      <c r="F19" s="442" t="str">
        <f aca="false">IF(ISNUMBER(B19)=0,"",IF(B19&lt;-50,"&lt; -50",IF(B19&gt;50,"&gt; 50","")))</f>
        <v/>
      </c>
      <c r="G19" s="442" t="str">
        <f aca="false">IF(ISNUMBER(C19)=0,"",IF(C19&lt;-50,"&lt; -50",IF(C19&gt;50,"&gt; 50","")))</f>
        <v/>
      </c>
      <c r="H19" s="451" t="str">
        <f aca="false">IF(B19&lt;-50,0.75,IF(B19&gt;50,-0.75,""))</f>
        <v/>
      </c>
      <c r="I19" s="451" t="str">
        <f aca="false">IF(C19&lt;-50,0.75,IF(C19&gt;50,-0.75,""))</f>
        <v/>
      </c>
      <c r="J19" s="442" t="e">
        <f aca="false">IF(OR(B19&lt;-50,B19&gt;50),N19,#N/A)</f>
        <v>#N/A</v>
      </c>
      <c r="K19" s="442" t="e">
        <f aca="false">IF(B19&lt;-50,-45,IF(B19&gt;50,45,#N/A))</f>
        <v>#N/A</v>
      </c>
      <c r="L19" s="442" t="e">
        <f aca="false">IF(OR(C19&lt;-50,C19&gt;50),N19,#N/A)</f>
        <v>#N/A</v>
      </c>
      <c r="M19" s="442" t="e">
        <f aca="false">IF(C19&lt;-50,-45,IF(C19&gt;50,45,#N/A))</f>
        <v>#N/A</v>
      </c>
      <c r="N19" s="442" t="n">
        <v>56</v>
      </c>
    </row>
    <row r="20" s="443" customFormat="true" ht="15" hidden="false" customHeight="true" outlineLevel="0" collapsed="false">
      <c r="A20" s="443" t="n">
        <v>7</v>
      </c>
      <c r="B20" s="448" t="n">
        <f aca="false">'Tabelle 2.3'!J17</f>
        <v>-2.53565768621236</v>
      </c>
      <c r="C20" s="449" t="n">
        <f aca="false">'Tabelle 3.3'!J17</f>
        <v>-4.16666666666667</v>
      </c>
      <c r="D20" s="450" t="n">
        <f aca="false">IF(OR(AND(B20&gt;=-50,B20&lt;=50),ISNUMBER(B20)=0),B20,"")</f>
        <v>-2.53565768621236</v>
      </c>
      <c r="E20" s="450" t="n">
        <f aca="false">IF(OR(AND(C20&gt;=-50,C20&lt;=50),ISNUMBER(C20)=0),C20,"")</f>
        <v>-4.16666666666667</v>
      </c>
      <c r="F20" s="442" t="str">
        <f aca="false">IF(ISNUMBER(B20)=0,"",IF(B20&lt;-50,"&lt; -50",IF(B20&gt;50,"&gt; 50","")))</f>
        <v/>
      </c>
      <c r="G20" s="442" t="str">
        <f aca="false">IF(ISNUMBER(C20)=0,"",IF(C20&lt;-50,"&lt; -50",IF(C20&gt;50,"&gt; 50","")))</f>
        <v/>
      </c>
      <c r="H20" s="451" t="str">
        <f aca="false">IF(B20&lt;-50,0.75,IF(B20&gt;50,-0.75,""))</f>
        <v/>
      </c>
      <c r="I20" s="451" t="str">
        <f aca="false">IF(C20&lt;-50,0.75,IF(C20&gt;50,-0.75,""))</f>
        <v/>
      </c>
      <c r="J20" s="442" t="e">
        <f aca="false">IF(OR(B20&lt;-50,B20&gt;50),N20,#N/A)</f>
        <v>#N/A</v>
      </c>
      <c r="K20" s="442" t="e">
        <f aca="false">IF(B20&lt;-50,-45,IF(B20&gt;50,45,#N/A))</f>
        <v>#N/A</v>
      </c>
      <c r="L20" s="442" t="e">
        <f aca="false">IF(OR(C20&lt;-50,C20&gt;50),N20,#N/A)</f>
        <v>#N/A</v>
      </c>
      <c r="M20" s="442" t="e">
        <f aca="false">IF(C20&lt;-50,-45,IF(C20&gt;50,45,#N/A))</f>
        <v>#N/A</v>
      </c>
      <c r="N20" s="442" t="n">
        <v>67</v>
      </c>
    </row>
    <row r="21" s="443" customFormat="true" ht="15" hidden="false" customHeight="true" outlineLevel="0" collapsed="false">
      <c r="A21" s="443" t="n">
        <v>8</v>
      </c>
      <c r="B21" s="448" t="n">
        <f aca="false">'Tabelle 2.3'!J18</f>
        <v>7.61534185658699</v>
      </c>
      <c r="C21" s="449" t="n">
        <f aca="false">'Tabelle 3.3'!J18</f>
        <v>-7.60456273764259</v>
      </c>
      <c r="D21" s="450" t="n">
        <f aca="false">IF(OR(AND(B21&gt;=-50,B21&lt;=50),ISNUMBER(B21)=0),B21,"")</f>
        <v>7.61534185658699</v>
      </c>
      <c r="E21" s="450" t="n">
        <f aca="false">IF(OR(AND(C21&gt;=-50,C21&lt;=50),ISNUMBER(C21)=0),C21,"")</f>
        <v>-7.60456273764259</v>
      </c>
      <c r="F21" s="442" t="str">
        <f aca="false">IF(ISNUMBER(B21)=0,"",IF(B21&lt;-50,"&lt; -50",IF(B21&gt;50,"&gt; 50","")))</f>
        <v/>
      </c>
      <c r="G21" s="442" t="str">
        <f aca="false">IF(ISNUMBER(C21)=0,"",IF(C21&lt;-50,"&lt; -50",IF(C21&gt;50,"&gt; 50","")))</f>
        <v/>
      </c>
      <c r="H21" s="451" t="str">
        <f aca="false">IF(B21&lt;-50,0.75,IF(B21&gt;50,-0.75,""))</f>
        <v/>
      </c>
      <c r="I21" s="451" t="str">
        <f aca="false">IF(C21&lt;-50,0.75,IF(C21&gt;50,-0.75,""))</f>
        <v/>
      </c>
      <c r="J21" s="442" t="e">
        <f aca="false">IF(OR(B21&lt;-50,B21&gt;50),N21,#N/A)</f>
        <v>#N/A</v>
      </c>
      <c r="K21" s="442" t="e">
        <f aca="false">IF(B21&lt;-50,-45,IF(B21&gt;50,45,#N/A))</f>
        <v>#N/A</v>
      </c>
      <c r="L21" s="442" t="e">
        <f aca="false">IF(OR(C21&lt;-50,C21&gt;50),N21,#N/A)</f>
        <v>#N/A</v>
      </c>
      <c r="M21" s="442" t="e">
        <f aca="false">IF(C21&lt;-50,-45,IF(C21&gt;50,45,#N/A))</f>
        <v>#N/A</v>
      </c>
      <c r="N21" s="442" t="n">
        <v>77</v>
      </c>
    </row>
    <row r="22" s="443" customFormat="true" ht="15" hidden="false" customHeight="true" outlineLevel="0" collapsed="false">
      <c r="A22" s="443" t="n">
        <v>9</v>
      </c>
      <c r="B22" s="448" t="n">
        <f aca="false">'Tabelle 2.3'!J19</f>
        <v>-3.06306306306306</v>
      </c>
      <c r="C22" s="449" t="n">
        <f aca="false">'Tabelle 3.3'!J19</f>
        <v>-2.26017076845806</v>
      </c>
      <c r="D22" s="450" t="n">
        <f aca="false">IF(OR(AND(B22&gt;=-50,B22&lt;=50),ISNUMBER(B22)=0),B22,"")</f>
        <v>-3.06306306306306</v>
      </c>
      <c r="E22" s="450" t="n">
        <f aca="false">IF(OR(AND(C22&gt;=-50,C22&lt;=50),ISNUMBER(C22)=0),C22,"")</f>
        <v>-2.26017076845806</v>
      </c>
      <c r="F22" s="442" t="str">
        <f aca="false">IF(ISNUMBER(B22)=0,"",IF(B22&lt;-50,"&lt; -50",IF(B22&gt;50,"&gt; 50","")))</f>
        <v/>
      </c>
      <c r="G22" s="442" t="str">
        <f aca="false">IF(ISNUMBER(C22)=0,"",IF(C22&lt;-50,"&lt; -50",IF(C22&gt;50,"&gt; 50","")))</f>
        <v/>
      </c>
      <c r="H22" s="451" t="str">
        <f aca="false">IF(B22&lt;-50,0.75,IF(B22&gt;50,-0.75,""))</f>
        <v/>
      </c>
      <c r="I22" s="451" t="str">
        <f aca="false">IF(C22&lt;-50,0.75,IF(C22&gt;50,-0.75,""))</f>
        <v/>
      </c>
      <c r="J22" s="442" t="e">
        <f aca="false">IF(OR(B22&lt;-50,B22&gt;50),N22,#N/A)</f>
        <v>#N/A</v>
      </c>
      <c r="K22" s="442" t="e">
        <f aca="false">IF(B22&lt;-50,-45,IF(B22&gt;50,45,#N/A))</f>
        <v>#N/A</v>
      </c>
      <c r="L22" s="442" t="e">
        <f aca="false">IF(OR(C22&lt;-50,C22&gt;50),N22,#N/A)</f>
        <v>#N/A</v>
      </c>
      <c r="M22" s="442" t="e">
        <f aca="false">IF(C22&lt;-50,-45,IF(C22&gt;50,45,#N/A))</f>
        <v>#N/A</v>
      </c>
      <c r="N22" s="442" t="n">
        <v>87</v>
      </c>
    </row>
    <row r="23" s="443" customFormat="true" ht="15" hidden="false" customHeight="true" outlineLevel="0" collapsed="false">
      <c r="A23" s="443" t="n">
        <v>10</v>
      </c>
      <c r="B23" s="448" t="n">
        <f aca="false">'Tabelle 2.3'!J20</f>
        <v>12.953216374269</v>
      </c>
      <c r="C23" s="449" t="n">
        <f aca="false">'Tabelle 3.3'!J20</f>
        <v>7.63358778625954</v>
      </c>
      <c r="D23" s="450" t="n">
        <f aca="false">IF(OR(AND(B23&gt;=-50,B23&lt;=50),ISNUMBER(B23)=0),B23,"")</f>
        <v>12.953216374269</v>
      </c>
      <c r="E23" s="450" t="n">
        <f aca="false">IF(OR(AND(C23&gt;=-50,C23&lt;=50),ISNUMBER(C23)=0),C23,"")</f>
        <v>7.63358778625954</v>
      </c>
      <c r="F23" s="442" t="str">
        <f aca="false">IF(ISNUMBER(B23)=0,"",IF(B23&lt;-50,"&lt; -50",IF(B23&gt;50,"&gt; 50","")))</f>
        <v/>
      </c>
      <c r="G23" s="442" t="str">
        <f aca="false">IF(ISNUMBER(C23)=0,"",IF(C23&lt;-50,"&lt; -50",IF(C23&gt;50,"&gt; 50","")))</f>
        <v/>
      </c>
      <c r="H23" s="451" t="str">
        <f aca="false">IF(B23&lt;-50,0.75,IF(B23&gt;50,-0.75,""))</f>
        <v/>
      </c>
      <c r="I23" s="451" t="str">
        <f aca="false">IF(C23&lt;-50,0.75,IF(C23&gt;50,-0.75,""))</f>
        <v/>
      </c>
      <c r="J23" s="442" t="e">
        <f aca="false">IF(OR(B23&lt;-50,B23&gt;50),N23,#N/A)</f>
        <v>#N/A</v>
      </c>
      <c r="K23" s="442" t="e">
        <f aca="false">IF(B23&lt;-50,-45,IF(B23&gt;50,45,#N/A))</f>
        <v>#N/A</v>
      </c>
      <c r="L23" s="442" t="e">
        <f aca="false">IF(OR(C23&lt;-50,C23&gt;50),N23,#N/A)</f>
        <v>#N/A</v>
      </c>
      <c r="M23" s="442" t="e">
        <f aca="false">IF(C23&lt;-50,-45,IF(C23&gt;50,45,#N/A))</f>
        <v>#N/A</v>
      </c>
      <c r="N23" s="442" t="n">
        <v>98</v>
      </c>
    </row>
    <row r="24" s="443" customFormat="true" ht="15" hidden="false" customHeight="true" outlineLevel="0" collapsed="false">
      <c r="A24" s="443" t="n">
        <v>11</v>
      </c>
      <c r="B24" s="448" t="n">
        <f aca="false">'Tabelle 2.3'!J21</f>
        <v>-6.72153635116598</v>
      </c>
      <c r="C24" s="449" t="n">
        <f aca="false">'Tabelle 3.3'!J21</f>
        <v>-4.87046632124352</v>
      </c>
      <c r="D24" s="450" t="n">
        <f aca="false">IF(OR(AND(B24&gt;=-50,B24&lt;=50),ISNUMBER(B24)=0),B24,"")</f>
        <v>-6.72153635116598</v>
      </c>
      <c r="E24" s="450" t="n">
        <f aca="false">IF(OR(AND(C24&gt;=-50,C24&lt;=50),ISNUMBER(C24)=0),C24,"")</f>
        <v>-4.87046632124352</v>
      </c>
      <c r="F24" s="442" t="str">
        <f aca="false">IF(ISNUMBER(B24)=0,"",IF(B24&lt;-50,"&lt; -50",IF(B24&gt;50,"&gt; 50","")))</f>
        <v/>
      </c>
      <c r="G24" s="442" t="str">
        <f aca="false">IF(ISNUMBER(C24)=0,"",IF(C24&lt;-50,"&lt; -50",IF(C24&gt;50,"&gt; 50","")))</f>
        <v/>
      </c>
      <c r="H24" s="451" t="str">
        <f aca="false">IF(B24&lt;-50,0.75,IF(B24&gt;50,-0.75,""))</f>
        <v/>
      </c>
      <c r="I24" s="451" t="str">
        <f aca="false">IF(C24&lt;-50,0.75,IF(C24&gt;50,-0.75,""))</f>
        <v/>
      </c>
      <c r="J24" s="442" t="e">
        <f aca="false">IF(OR(B24&lt;-50,B24&gt;50),N24,#N/A)</f>
        <v>#N/A</v>
      </c>
      <c r="K24" s="442" t="e">
        <f aca="false">IF(B24&lt;-50,-45,IF(B24&gt;50,45,#N/A))</f>
        <v>#N/A</v>
      </c>
      <c r="L24" s="442" t="e">
        <f aca="false">IF(OR(C24&lt;-50,C24&gt;50),N24,#N/A)</f>
        <v>#N/A</v>
      </c>
      <c r="M24" s="442" t="e">
        <f aca="false">IF(C24&lt;-50,-45,IF(C24&gt;50,45,#N/A))</f>
        <v>#N/A</v>
      </c>
      <c r="N24" s="442" t="n">
        <v>108</v>
      </c>
    </row>
    <row r="25" s="443" customFormat="true" ht="15" hidden="false" customHeight="true" outlineLevel="0" collapsed="false">
      <c r="A25" s="443" t="n">
        <v>12</v>
      </c>
      <c r="B25" s="448" t="n">
        <f aca="false">'Tabelle 2.3'!J22</f>
        <v>2.58064516129032</v>
      </c>
      <c r="C25" s="449" t="n">
        <f aca="false">'Tabelle 3.3'!J22</f>
        <v>-37.3831775700935</v>
      </c>
      <c r="D25" s="450" t="n">
        <f aca="false">IF(OR(AND(B25&gt;=-50,B25&lt;=50),ISNUMBER(B25)=0),B25,"")</f>
        <v>2.58064516129032</v>
      </c>
      <c r="E25" s="450" t="n">
        <f aca="false">IF(OR(AND(C25&gt;=-50,C25&lt;=50),ISNUMBER(C25)=0),C25,"")</f>
        <v>-37.3831775700935</v>
      </c>
      <c r="F25" s="442" t="str">
        <f aca="false">IF(ISNUMBER(B25)=0,"",IF(B25&lt;-50,"&lt; -50",IF(B25&gt;50,"&gt; 50","")))</f>
        <v/>
      </c>
      <c r="G25" s="442" t="str">
        <f aca="false">IF(ISNUMBER(C25)=0,"",IF(C25&lt;-50,"&lt; -50",IF(C25&gt;50,"&gt; 50","")))</f>
        <v/>
      </c>
      <c r="H25" s="451" t="str">
        <f aca="false">IF(B25&lt;-50,0.75,IF(B25&gt;50,-0.75,""))</f>
        <v/>
      </c>
      <c r="I25" s="451" t="str">
        <f aca="false">IF(C25&lt;-50,0.75,IF(C25&gt;50,-0.75,""))</f>
        <v/>
      </c>
      <c r="J25" s="442" t="e">
        <f aca="false">IF(OR(B25&lt;-50,B25&gt;50),N25,#N/A)</f>
        <v>#N/A</v>
      </c>
      <c r="K25" s="442" t="e">
        <f aca="false">IF(B25&lt;-50,-45,IF(B25&gt;50,45,#N/A))</f>
        <v>#N/A</v>
      </c>
      <c r="L25" s="442" t="e">
        <f aca="false">IF(OR(C25&lt;-50,C25&gt;50),N25,#N/A)</f>
        <v>#N/A</v>
      </c>
      <c r="M25" s="442" t="e">
        <f aca="false">IF(C25&lt;-50,-45,IF(C25&gt;50,45,#N/A))</f>
        <v>#N/A</v>
      </c>
      <c r="N25" s="442" t="n">
        <v>118</v>
      </c>
    </row>
    <row r="26" s="443" customFormat="true" ht="15" hidden="false" customHeight="true" outlineLevel="0" collapsed="false">
      <c r="A26" s="443" t="n">
        <v>13</v>
      </c>
      <c r="B26" s="448" t="n">
        <f aca="false">'Tabelle 2.3'!J23</f>
        <v>-0.715307582260372</v>
      </c>
      <c r="C26" s="449" t="n">
        <f aca="false">'Tabelle 3.3'!J23</f>
        <v>-3.96039603960396</v>
      </c>
      <c r="D26" s="450" t="n">
        <f aca="false">IF(OR(AND(B26&gt;=-50,B26&lt;=50),ISNUMBER(B26)=0),B26,"")</f>
        <v>-0.715307582260372</v>
      </c>
      <c r="E26" s="450" t="n">
        <f aca="false">IF(OR(AND(C26&gt;=-50,C26&lt;=50),ISNUMBER(C26)=0),C26,"")</f>
        <v>-3.96039603960396</v>
      </c>
      <c r="F26" s="442" t="str">
        <f aca="false">IF(ISNUMBER(B26)=0,"",IF(B26&lt;-50,"&lt; -50",IF(B26&gt;50,"&gt; 50","")))</f>
        <v/>
      </c>
      <c r="G26" s="442" t="str">
        <f aca="false">IF(ISNUMBER(C26)=0,"",IF(C26&lt;-50,"&lt; -50",IF(C26&gt;50,"&gt; 50","")))</f>
        <v/>
      </c>
      <c r="H26" s="451" t="str">
        <f aca="false">IF(B26&lt;-50,0.75,IF(B26&gt;50,-0.75,""))</f>
        <v/>
      </c>
      <c r="I26" s="451" t="str">
        <f aca="false">IF(C26&lt;-50,0.75,IF(C26&gt;50,-0.75,""))</f>
        <v/>
      </c>
      <c r="J26" s="442" t="e">
        <f aca="false">IF(OR(B26&lt;-50,B26&gt;50),N26,#N/A)</f>
        <v>#N/A</v>
      </c>
      <c r="K26" s="442" t="e">
        <f aca="false">IF(B26&lt;-50,-45,IF(B26&gt;50,45,#N/A))</f>
        <v>#N/A</v>
      </c>
      <c r="L26" s="442" t="e">
        <f aca="false">IF(OR(C26&lt;-50,C26&gt;50),N26,#N/A)</f>
        <v>#N/A</v>
      </c>
      <c r="M26" s="442" t="e">
        <f aca="false">IF(C26&lt;-50,-45,IF(C26&gt;50,45,#N/A))</f>
        <v>#N/A</v>
      </c>
      <c r="N26" s="442" t="n">
        <v>129</v>
      </c>
    </row>
    <row r="27" s="443" customFormat="true" ht="15" hidden="false" customHeight="true" outlineLevel="0" collapsed="false">
      <c r="A27" s="443" t="n">
        <v>14</v>
      </c>
      <c r="B27" s="448" t="n">
        <f aca="false">'Tabelle 2.3'!J24</f>
        <v>-1.15917444161719</v>
      </c>
      <c r="C27" s="449" t="n">
        <f aca="false">'Tabelle 3.3'!J24</f>
        <v>4.89236790606654</v>
      </c>
      <c r="D27" s="450" t="n">
        <f aca="false">IF(OR(AND(B27&gt;=-50,B27&lt;=50),ISNUMBER(B27)=0),B27,"")</f>
        <v>-1.15917444161719</v>
      </c>
      <c r="E27" s="450" t="n">
        <f aca="false">IF(OR(AND(C27&gt;=-50,C27&lt;=50),ISNUMBER(C27)=0),C27,"")</f>
        <v>4.89236790606654</v>
      </c>
      <c r="F27" s="442" t="str">
        <f aca="false">IF(ISNUMBER(B27)=0,"",IF(B27&lt;-50,"&lt; -50",IF(B27&gt;50,"&gt; 50","")))</f>
        <v/>
      </c>
      <c r="G27" s="442" t="str">
        <f aca="false">IF(ISNUMBER(C27)=0,"",IF(C27&lt;-50,"&lt; -50",IF(C27&gt;50,"&gt; 50","")))</f>
        <v/>
      </c>
      <c r="H27" s="451" t="str">
        <f aca="false">IF(B27&lt;-50,0.75,IF(B27&gt;50,-0.75,""))</f>
        <v/>
      </c>
      <c r="I27" s="451" t="str">
        <f aca="false">IF(C27&lt;-50,0.75,IF(C27&gt;50,-0.75,""))</f>
        <v/>
      </c>
      <c r="J27" s="442" t="e">
        <f aca="false">IF(OR(B27&lt;-50,B27&gt;50),N27,#N/A)</f>
        <v>#N/A</v>
      </c>
      <c r="K27" s="442" t="e">
        <f aca="false">IF(B27&lt;-50,-45,IF(B27&gt;50,45,#N/A))</f>
        <v>#N/A</v>
      </c>
      <c r="L27" s="442" t="e">
        <f aca="false">IF(OR(C27&lt;-50,C27&gt;50),N27,#N/A)</f>
        <v>#N/A</v>
      </c>
      <c r="M27" s="442" t="e">
        <f aca="false">IF(C27&lt;-50,-45,IF(C27&gt;50,45,#N/A))</f>
        <v>#N/A</v>
      </c>
      <c r="N27" s="442" t="n">
        <v>139</v>
      </c>
    </row>
    <row r="28" s="443" customFormat="true" ht="15" hidden="false" customHeight="true" outlineLevel="0" collapsed="false">
      <c r="A28" s="443" t="n">
        <v>15</v>
      </c>
      <c r="B28" s="448" t="n">
        <f aca="false">'Tabelle 2.3'!J25</f>
        <v>9.50354609929078</v>
      </c>
      <c r="C28" s="449" t="n">
        <f aca="false">'Tabelle 3.3'!J25</f>
        <v>8.74861572535991</v>
      </c>
      <c r="D28" s="450" t="n">
        <f aca="false">IF(OR(AND(B28&gt;=-50,B28&lt;=50),ISNUMBER(B28)=0),B28,"")</f>
        <v>9.50354609929078</v>
      </c>
      <c r="E28" s="450" t="n">
        <f aca="false">IF(OR(AND(C28&gt;=-50,C28&lt;=50),ISNUMBER(C28)=0),C28,"")</f>
        <v>8.74861572535991</v>
      </c>
      <c r="F28" s="442" t="str">
        <f aca="false">IF(ISNUMBER(B28)=0,"",IF(B28&lt;-50,"&lt; -50",IF(B28&gt;50,"&gt; 50","")))</f>
        <v/>
      </c>
      <c r="G28" s="442" t="str">
        <f aca="false">IF(ISNUMBER(C28)=0,"",IF(C28&lt;-50,"&lt; -50",IF(C28&gt;50,"&gt; 50","")))</f>
        <v/>
      </c>
      <c r="H28" s="451" t="str">
        <f aca="false">IF(B28&lt;-50,0.75,IF(B28&gt;50,-0.75,""))</f>
        <v/>
      </c>
      <c r="I28" s="451" t="str">
        <f aca="false">IF(C28&lt;-50,0.75,IF(C28&gt;50,-0.75,""))</f>
        <v/>
      </c>
      <c r="J28" s="442" t="e">
        <f aca="false">IF(OR(B28&lt;-50,B28&gt;50),N28,#N/A)</f>
        <v>#N/A</v>
      </c>
      <c r="K28" s="442" t="e">
        <f aca="false">IF(B28&lt;-50,-45,IF(B28&gt;50,45,#N/A))</f>
        <v>#N/A</v>
      </c>
      <c r="L28" s="442" t="e">
        <f aca="false">IF(OR(C28&lt;-50,C28&gt;50),N28,#N/A)</f>
        <v>#N/A</v>
      </c>
      <c r="M28" s="442" t="e">
        <f aca="false">IF(C28&lt;-50,-45,IF(C28&gt;50,45,#N/A))</f>
        <v>#N/A</v>
      </c>
      <c r="N28" s="442" t="n">
        <v>149</v>
      </c>
    </row>
    <row r="29" s="443" customFormat="true" ht="15" hidden="false" customHeight="true" outlineLevel="0" collapsed="false">
      <c r="A29" s="443" t="n">
        <v>16</v>
      </c>
      <c r="B29" s="448" t="n">
        <f aca="false">'Tabelle 2.3'!J26</f>
        <v>-4.86111111111111</v>
      </c>
      <c r="C29" s="449" t="n">
        <f aca="false">'Tabelle 3.3'!J26</f>
        <v>-51.8518518518519</v>
      </c>
      <c r="D29" s="450" t="n">
        <f aca="false">IF(OR(AND(B29&gt;=-50,B29&lt;=50),ISNUMBER(B29)=0),B29,"")</f>
        <v>-4.86111111111111</v>
      </c>
      <c r="E29" s="450" t="str">
        <f aca="false">IF(OR(AND(C29&gt;=-50,C29&lt;=50),ISNUMBER(C29)=0),C29,"")</f>
        <v/>
      </c>
      <c r="F29" s="442" t="str">
        <f aca="false">IF(ISNUMBER(B29)=0,"",IF(B29&lt;-50,"&lt; -50",IF(B29&gt;50,"&gt; 50","")))</f>
        <v/>
      </c>
      <c r="G29" s="442" t="str">
        <f aca="false">IF(ISNUMBER(C29)=0,"",IF(C29&lt;-50,"&lt; -50",IF(C29&gt;50,"&gt; 50","")))</f>
        <v>&lt; -50</v>
      </c>
      <c r="H29" s="451" t="str">
        <f aca="false">IF(B29&lt;-50,0.75,IF(B29&gt;50,-0.75,""))</f>
        <v/>
      </c>
      <c r="I29" s="451" t="n">
        <f aca="false">IF(C29&lt;-50,0.75,IF(C29&gt;50,-0.75,""))</f>
        <v>0.75</v>
      </c>
      <c r="J29" s="442" t="e">
        <f aca="false">IF(OR(B29&lt;-50,B29&gt;50),N29,#N/A)</f>
        <v>#N/A</v>
      </c>
      <c r="K29" s="442" t="e">
        <f aca="false">IF(B29&lt;-50,-45,IF(B29&gt;50,45,#N/A))</f>
        <v>#N/A</v>
      </c>
      <c r="L29" s="442" t="n">
        <f aca="false">IF(OR(C29&lt;-50,C29&gt;50),N29,#N/A)</f>
        <v>160</v>
      </c>
      <c r="M29" s="442" t="n">
        <f aca="false">IF(C29&lt;-50,-45,IF(C29&gt;50,45,#N/A))</f>
        <v>-45</v>
      </c>
      <c r="N29" s="442" t="n">
        <v>160</v>
      </c>
    </row>
    <row r="30" s="443" customFormat="true" ht="15" hidden="false" customHeight="true" outlineLevel="0" collapsed="false">
      <c r="A30" s="443" t="n">
        <v>17</v>
      </c>
      <c r="B30" s="448" t="n">
        <f aca="false">'Tabelle 2.3'!J27</f>
        <v>2.52409362092703</v>
      </c>
      <c r="C30" s="449" t="n">
        <f aca="false">'Tabelle 3.3'!J27</f>
        <v>-10</v>
      </c>
      <c r="D30" s="450" t="n">
        <f aca="false">IF(OR(AND(B30&gt;=-50,B30&lt;=50),ISNUMBER(B30)=0),B30,"")</f>
        <v>2.52409362092703</v>
      </c>
      <c r="E30" s="450" t="n">
        <f aca="false">IF(OR(AND(C30&gt;=-50,C30&lt;=50),ISNUMBER(C30)=0),C30,"")</f>
        <v>-10</v>
      </c>
      <c r="F30" s="442" t="str">
        <f aca="false">IF(ISNUMBER(B30)=0,"",IF(B30&lt;-50,"&lt; -50",IF(B30&gt;50,"&gt; 50","")))</f>
        <v/>
      </c>
      <c r="G30" s="442" t="str">
        <f aca="false">IF(ISNUMBER(C30)=0,"",IF(C30&lt;-50,"&lt; -50",IF(C30&gt;50,"&gt; 50","")))</f>
        <v/>
      </c>
      <c r="H30" s="451" t="str">
        <f aca="false">IF(B30&lt;-50,0.75,IF(B30&gt;50,-0.75,""))</f>
        <v/>
      </c>
      <c r="I30" s="451" t="str">
        <f aca="false">IF(C30&lt;-50,0.75,IF(C30&gt;50,-0.75,""))</f>
        <v/>
      </c>
      <c r="J30" s="442" t="e">
        <f aca="false">IF(OR(B30&lt;-50,B30&gt;50),N30,#N/A)</f>
        <v>#N/A</v>
      </c>
      <c r="K30" s="442" t="e">
        <f aca="false">IF(B30&lt;-50,-45,IF(B30&gt;50,45,#N/A))</f>
        <v>#N/A</v>
      </c>
      <c r="L30" s="442" t="e">
        <f aca="false">IF(OR(C30&lt;-50,C30&gt;50),N30,#N/A)</f>
        <v>#N/A</v>
      </c>
      <c r="M30" s="442" t="e">
        <f aca="false">IF(C30&lt;-50,-45,IF(C30&gt;50,45,#N/A))</f>
        <v>#N/A</v>
      </c>
      <c r="N30" s="442" t="n">
        <v>170</v>
      </c>
    </row>
    <row r="31" s="443" customFormat="true" ht="15" hidden="false" customHeight="true" outlineLevel="0" collapsed="false">
      <c r="A31" s="443" t="n">
        <v>18</v>
      </c>
      <c r="B31" s="448" t="n">
        <f aca="false">'Tabelle 2.3'!J28</f>
        <v>4.88268864933418</v>
      </c>
      <c r="C31" s="449" t="n">
        <f aca="false">'Tabelle 3.3'!J28</f>
        <v>11.7073170731707</v>
      </c>
      <c r="D31" s="450" t="n">
        <f aca="false">IF(OR(AND(B31&gt;=-50,B31&lt;=50),ISNUMBER(B31)=0),B31,"")</f>
        <v>4.88268864933418</v>
      </c>
      <c r="E31" s="450" t="n">
        <f aca="false">IF(OR(AND(C31&gt;=-50,C31&lt;=50),ISNUMBER(C31)=0),C31,"")</f>
        <v>11.7073170731707</v>
      </c>
      <c r="F31" s="442" t="str">
        <f aca="false">IF(ISNUMBER(B31)=0,"",IF(B31&lt;-50,"&lt; -50",IF(B31&gt;50,"&gt; 50","")))</f>
        <v/>
      </c>
      <c r="G31" s="442" t="str">
        <f aca="false">IF(ISNUMBER(C31)=0,"",IF(C31&lt;-50,"&lt; -50",IF(C31&gt;50,"&gt; 50","")))</f>
        <v/>
      </c>
      <c r="H31" s="451" t="str">
        <f aca="false">IF(B31&lt;-50,0.75,IF(B31&gt;50,-0.75,""))</f>
        <v/>
      </c>
      <c r="I31" s="451" t="str">
        <f aca="false">IF(C31&lt;-50,0.75,IF(C31&gt;50,-0.75,""))</f>
        <v/>
      </c>
      <c r="J31" s="442" t="e">
        <f aca="false">IF(OR(B31&lt;-50,B31&gt;50),N31,#N/A)</f>
        <v>#N/A</v>
      </c>
      <c r="K31" s="442" t="e">
        <f aca="false">IF(B31&lt;-50,-45,IF(B31&gt;50,45,#N/A))</f>
        <v>#N/A</v>
      </c>
      <c r="L31" s="442" t="e">
        <f aca="false">IF(OR(C31&lt;-50,C31&gt;50),N31,#N/A)</f>
        <v>#N/A</v>
      </c>
      <c r="M31" s="442" t="e">
        <f aca="false">IF(C31&lt;-50,-45,IF(C31&gt;50,45,#N/A))</f>
        <v>#N/A</v>
      </c>
      <c r="N31" s="442" t="n">
        <v>180</v>
      </c>
    </row>
    <row r="32" s="443" customFormat="true" ht="15" hidden="false" customHeight="true" outlineLevel="0" collapsed="false">
      <c r="A32" s="443" t="n">
        <v>19</v>
      </c>
      <c r="B32" s="448" t="n">
        <f aca="false">'Tabelle 2.3'!J29</f>
        <v>4.17669302165693</v>
      </c>
      <c r="C32" s="449" t="n">
        <f aca="false">'Tabelle 3.3'!J29</f>
        <v>1.38190954773869</v>
      </c>
      <c r="D32" s="450" t="n">
        <f aca="false">IF(OR(AND(B32&gt;=-50,B32&lt;=50),ISNUMBER(B32)=0),B32,"")</f>
        <v>4.17669302165693</v>
      </c>
      <c r="E32" s="450" t="n">
        <f aca="false">IF(OR(AND(C32&gt;=-50,C32&lt;=50),ISNUMBER(C32)=0),C32,"")</f>
        <v>1.38190954773869</v>
      </c>
      <c r="F32" s="442" t="str">
        <f aca="false">IF(ISNUMBER(B32)=0,"",IF(B32&lt;-50,"&lt; -50",IF(B32&gt;50,"&gt; 50","")))</f>
        <v/>
      </c>
      <c r="G32" s="442" t="str">
        <f aca="false">IF(ISNUMBER(C32)=0,"",IF(C32&lt;-50,"&lt; -50",IF(C32&gt;50,"&gt; 50","")))</f>
        <v/>
      </c>
      <c r="H32" s="451" t="str">
        <f aca="false">IF(B32&lt;-50,0.75,IF(B32&gt;50,-0.75,""))</f>
        <v/>
      </c>
      <c r="I32" s="451" t="str">
        <f aca="false">IF(C32&lt;-50,0.75,IF(C32&gt;50,-0.75,""))</f>
        <v/>
      </c>
      <c r="J32" s="442" t="e">
        <f aca="false">IF(OR(B32&lt;-50,B32&gt;50),N32,#N/A)</f>
        <v>#N/A</v>
      </c>
      <c r="K32" s="442" t="e">
        <f aca="false">IF(B32&lt;-50,-45,IF(B32&gt;50,45,#N/A))</f>
        <v>#N/A</v>
      </c>
      <c r="L32" s="442" t="e">
        <f aca="false">IF(OR(C32&lt;-50,C32&gt;50),N32,#N/A)</f>
        <v>#N/A</v>
      </c>
      <c r="M32" s="442" t="e">
        <f aca="false">IF(C32&lt;-50,-45,IF(C32&gt;50,45,#N/A))</f>
        <v>#N/A</v>
      </c>
      <c r="N32" s="442" t="n">
        <v>191</v>
      </c>
    </row>
    <row r="33" s="443" customFormat="true" ht="15" hidden="false" customHeight="true" outlineLevel="0" collapsed="false">
      <c r="A33" s="443" t="n">
        <v>20</v>
      </c>
      <c r="B33" s="448" t="n">
        <f aca="false">'Tabelle 2.3'!J30</f>
        <v>8.1650193382037</v>
      </c>
      <c r="C33" s="449" t="n">
        <f aca="false">'Tabelle 3.3'!J30</f>
        <v>2.59365994236311</v>
      </c>
      <c r="D33" s="450" t="n">
        <f aca="false">IF(OR(AND(B33&gt;=-50,B33&lt;=50),ISNUMBER(B33)=0),B33,"")</f>
        <v>8.1650193382037</v>
      </c>
      <c r="E33" s="450" t="n">
        <f aca="false">IF(OR(AND(C33&gt;=-50,C33&lt;=50),ISNUMBER(C33)=0),C33,"")</f>
        <v>2.59365994236311</v>
      </c>
      <c r="F33" s="442" t="str">
        <f aca="false">IF(ISNUMBER(B33)=0,"",IF(B33&lt;-50,"&lt; -50",IF(B33&gt;50,"&gt; 50","")))</f>
        <v/>
      </c>
      <c r="G33" s="442" t="str">
        <f aca="false">IF(ISNUMBER(C33)=0,"",IF(C33&lt;-50,"&lt; -50",IF(C33&gt;50,"&gt; 50","")))</f>
        <v/>
      </c>
      <c r="H33" s="451" t="str">
        <f aca="false">IF(B33&lt;-50,0.75,IF(B33&gt;50,-0.75,""))</f>
        <v/>
      </c>
      <c r="I33" s="451" t="str">
        <f aca="false">IF(C33&lt;-50,0.75,IF(C33&gt;50,-0.75,""))</f>
        <v/>
      </c>
      <c r="J33" s="442" t="e">
        <f aca="false">IF(OR(B33&lt;-50,B33&gt;50),N33,#N/A)</f>
        <v>#N/A</v>
      </c>
      <c r="K33" s="442" t="e">
        <f aca="false">IF(B33&lt;-50,-45,IF(B33&gt;50,45,#N/A))</f>
        <v>#N/A</v>
      </c>
      <c r="L33" s="442" t="e">
        <f aca="false">IF(OR(C33&lt;-50,C33&gt;50),N33,#N/A)</f>
        <v>#N/A</v>
      </c>
      <c r="M33" s="442" t="e">
        <f aca="false">IF(C33&lt;-50,-45,IF(C33&gt;50,45,#N/A))</f>
        <v>#N/A</v>
      </c>
      <c r="N33" s="442" t="n">
        <v>201</v>
      </c>
    </row>
    <row r="34" s="443" customFormat="true" ht="15" hidden="false" customHeight="true" outlineLevel="0" collapsed="false">
      <c r="A34" s="443" t="n">
        <v>21</v>
      </c>
      <c r="B34" s="448" t="n">
        <f aca="false">'Tabelle 2.3'!J31</f>
        <v>-1.29087779690189</v>
      </c>
      <c r="C34" s="449" t="n">
        <f aca="false">'Tabelle 3.3'!J31</f>
        <v>3.69623655913978</v>
      </c>
      <c r="D34" s="450" t="n">
        <f aca="false">IF(OR(AND(B34&gt;=-50,B34&lt;=50),ISNUMBER(B34)=0),B34,"")</f>
        <v>-1.29087779690189</v>
      </c>
      <c r="E34" s="450" t="n">
        <f aca="false">IF(OR(AND(C34&gt;=-50,C34&lt;=50),ISNUMBER(C34)=0),C34,"")</f>
        <v>3.69623655913978</v>
      </c>
      <c r="F34" s="442" t="str">
        <f aca="false">IF(ISNUMBER(B34)=0,"",IF(B34&lt;-50,"&lt; -50",IF(B34&gt;50,"&gt; 50","")))</f>
        <v/>
      </c>
      <c r="G34" s="442" t="str">
        <f aca="false">IF(ISNUMBER(C34)=0,"",IF(C34&lt;-50,"&lt; -50",IF(C34&gt;50,"&gt; 50","")))</f>
        <v/>
      </c>
      <c r="H34" s="451" t="str">
        <f aca="false">IF(B34&lt;-50,0.75,IF(B34&gt;50,-0.75,""))</f>
        <v/>
      </c>
      <c r="I34" s="451" t="str">
        <f aca="false">IF(C34&lt;-50,0.75,IF(C34&gt;50,-0.75,""))</f>
        <v/>
      </c>
      <c r="J34" s="442" t="e">
        <f aca="false">IF(OR(B34&lt;-50,B34&gt;50),N34,#N/A)</f>
        <v>#N/A</v>
      </c>
      <c r="K34" s="442" t="e">
        <f aca="false">IF(B34&lt;-50,-45,IF(B34&gt;50,45,#N/A))</f>
        <v>#N/A</v>
      </c>
      <c r="L34" s="442" t="e">
        <f aca="false">IF(OR(C34&lt;-50,C34&gt;50),N34,#N/A)</f>
        <v>#N/A</v>
      </c>
      <c r="M34" s="442" t="e">
        <f aca="false">IF(C34&lt;-50,-45,IF(C34&gt;50,45,#N/A))</f>
        <v>#N/A</v>
      </c>
      <c r="N34" s="442" t="n">
        <v>211</v>
      </c>
    </row>
    <row r="35" s="443" customFormat="true" ht="15" hidden="false" customHeight="true" outlineLevel="0" collapsed="false">
      <c r="A35" s="443" t="n">
        <v>22</v>
      </c>
      <c r="B35" s="448" t="n">
        <f aca="false">'Tabelle 2.3'!J32</f>
        <v>0</v>
      </c>
      <c r="C35" s="449" t="n">
        <f aca="false">'Tabelle 3.3'!J32</f>
        <v>0</v>
      </c>
      <c r="D35" s="450" t="n">
        <f aca="false">IF(OR(AND(B35&gt;=-50,B35&lt;=50),ISNUMBER(B35)=0),B35,"")</f>
        <v>0</v>
      </c>
      <c r="E35" s="450" t="n">
        <f aca="false">IF(OR(AND(C35&gt;=-50,C35&lt;=50),ISNUMBER(C35)=0),C35,"")</f>
        <v>0</v>
      </c>
      <c r="F35" s="442" t="str">
        <f aca="false">IF(ISNUMBER(B35)=0,"",IF(B35&lt;-50,"&lt; -50",IF(B35&gt;50,"&gt; 50","")))</f>
        <v/>
      </c>
      <c r="G35" s="442" t="str">
        <f aca="false">IF(ISNUMBER(C35)=0,"",IF(C35&lt;-50,"&lt; -50",IF(C35&gt;50,"&gt; 50","")))</f>
        <v/>
      </c>
      <c r="H35" s="451" t="str">
        <f aca="false">IF(B35&lt;-50,0.75,IF(B35&gt;50,-0.75,""))</f>
        <v/>
      </c>
      <c r="I35" s="451" t="str">
        <f aca="false">IF(C35&lt;-50,0.75,IF(C35&gt;50,-0.75,""))</f>
        <v/>
      </c>
      <c r="J35" s="442" t="e">
        <f aca="false">IF(OR(B35&lt;-50,B35&gt;50),N35,#N/A)</f>
        <v>#N/A</v>
      </c>
      <c r="K35" s="442" t="e">
        <f aca="false">IF(B35&lt;-50,-45,IF(B35&gt;50,45,#N/A))</f>
        <v>#N/A</v>
      </c>
      <c r="L35" s="442" t="e">
        <f aca="false">IF(OR(C35&lt;-50,C35&gt;50),N35,#N/A)</f>
        <v>#N/A</v>
      </c>
      <c r="M35" s="442" t="e">
        <f aca="false">IF(C35&lt;-50,-45,IF(C35&gt;50,45,#N/A))</f>
        <v>#N/A</v>
      </c>
      <c r="N35" s="442" t="n">
        <v>222</v>
      </c>
    </row>
    <row r="36" s="443" customFormat="true" ht="15" hidden="false" customHeight="true" outlineLevel="0" collapsed="false">
      <c r="A36" s="443" t="n">
        <v>23</v>
      </c>
      <c r="B36" s="448"/>
      <c r="C36" s="449"/>
      <c r="D36" s="450" t="n">
        <f aca="false">IF(OR(AND(B36&gt;=-50,B36&lt;=50),ISNUMBER(B36)=0),B36,"")</f>
        <v>0</v>
      </c>
      <c r="E36" s="450" t="n">
        <f aca="false">IF(OR(AND(C36&gt;=-50,C36&lt;=50),ISNUMBER(C36)=0),C36,"")</f>
        <v>0</v>
      </c>
      <c r="F36" s="442" t="str">
        <f aca="false">IF(ISNUMBER(B36)=0,"",IF(B36&lt;-50,"&lt; -50",IF(B36&gt;50,"&gt; 50","")))</f>
        <v/>
      </c>
      <c r="G36" s="442" t="str">
        <f aca="false">IF(ISNUMBER(C36)=0,"",IF(C36&lt;-50,"&lt; -50",IF(C36&gt;50,"&gt; 50","")))</f>
        <v/>
      </c>
      <c r="H36" s="451" t="str">
        <f aca="false">IF(B36&lt;-50,0.75,IF(B36&gt;50,-0.75,""))</f>
        <v/>
      </c>
      <c r="I36" s="451" t="str">
        <f aca="false">IF(C36&lt;-50,0.75,IF(C36&gt;50,-0.75,""))</f>
        <v/>
      </c>
      <c r="J36" s="442" t="e">
        <f aca="false">IF(OR(B36&lt;-50,B36&gt;50),N36,#N/A)</f>
        <v>#N/A</v>
      </c>
      <c r="K36" s="442" t="e">
        <f aca="false">IF(B36&lt;-50,-45,IF(B36&gt;50,45,#N/A))</f>
        <v>#N/A</v>
      </c>
      <c r="L36" s="442" t="e">
        <f aca="false">IF(OR(C36&lt;-50,C36&gt;50),N36,#N/A)</f>
        <v>#N/A</v>
      </c>
      <c r="M36" s="442" t="e">
        <f aca="false">IF(C36&lt;-50,-45,IF(C36&gt;50,45,#N/A))</f>
        <v>#N/A</v>
      </c>
      <c r="N36" s="442" t="n">
        <v>232</v>
      </c>
    </row>
    <row r="37" s="443" customFormat="true" ht="15" hidden="false" customHeight="true" outlineLevel="0" collapsed="false">
      <c r="A37" s="443" t="n">
        <v>24</v>
      </c>
      <c r="B37" s="448" t="n">
        <f aca="false">'Tabelle 2.3'!J34</f>
        <v>-16.6666666666667</v>
      </c>
      <c r="C37" s="449" t="n">
        <f aca="false">'Tabelle 3.3'!J34</f>
        <v>-14.2857142857143</v>
      </c>
      <c r="D37" s="450" t="n">
        <f aca="false">IF(OR(AND(B37&gt;=-50,B37&lt;=50),ISNUMBER(B37)=0),B37,"")</f>
        <v>-16.6666666666667</v>
      </c>
      <c r="E37" s="450" t="n">
        <f aca="false">IF(OR(AND(C37&gt;=-50,C37&lt;=50),ISNUMBER(C37)=0),C37,"")</f>
        <v>-14.2857142857143</v>
      </c>
      <c r="F37" s="442" t="str">
        <f aca="false">IF(ISNUMBER(B37)=0,"",IF(B37&lt;-50,"&lt; -50",IF(B37&gt;50,"&gt; 50","")))</f>
        <v/>
      </c>
      <c r="G37" s="442" t="str">
        <f aca="false">IF(ISNUMBER(C37)=0,"",IF(C37&lt;-50,"&lt; -50",IF(C37&gt;50,"&gt; 50","")))</f>
        <v/>
      </c>
      <c r="H37" s="451" t="str">
        <f aca="false">IF(B37&lt;-50,0.75,IF(B37&gt;50,-0.75,""))</f>
        <v/>
      </c>
      <c r="I37" s="451" t="str">
        <f aca="false">IF(C37&lt;-50,0.75,IF(C37&gt;50,-0.75,""))</f>
        <v/>
      </c>
      <c r="J37" s="442" t="e">
        <f aca="false">IF(OR(B37&lt;-50,B37&gt;50),N37,#N/A)</f>
        <v>#N/A</v>
      </c>
      <c r="K37" s="442" t="e">
        <f aca="false">IF(B37&lt;-50,-45,IF(B37&gt;50,45,#N/A))</f>
        <v>#N/A</v>
      </c>
      <c r="L37" s="442" t="e">
        <f aca="false">IF(OR(C37&lt;-50,C37&gt;50),N37,#N/A)</f>
        <v>#N/A</v>
      </c>
      <c r="M37" s="442" t="e">
        <f aca="false">IF(C37&lt;-50,-45,IF(C37&gt;50,45,#N/A))</f>
        <v>#N/A</v>
      </c>
      <c r="N37" s="442" t="n">
        <v>242</v>
      </c>
    </row>
    <row r="38" s="443" customFormat="true" ht="15" hidden="false" customHeight="true" outlineLevel="0" collapsed="false">
      <c r="A38" s="443" t="n">
        <v>25</v>
      </c>
      <c r="B38" s="448" t="n">
        <f aca="false">'Tabelle 2.3'!J35</f>
        <v>-0.492790655229056</v>
      </c>
      <c r="C38" s="449" t="n">
        <f aca="false">'Tabelle 3.3'!J35</f>
        <v>-3.43642611683849</v>
      </c>
      <c r="D38" s="450" t="n">
        <f aca="false">IF(OR(AND(B38&gt;=-50,B38&lt;=50),ISNUMBER(B38)=0),B38,"")</f>
        <v>-0.492790655229056</v>
      </c>
      <c r="E38" s="450" t="n">
        <f aca="false">IF(OR(AND(C38&gt;=-50,C38&lt;=50),ISNUMBER(C38)=0),C38,"")</f>
        <v>-3.43642611683849</v>
      </c>
      <c r="F38" s="442" t="str">
        <f aca="false">IF(ISNUMBER(B38)=0,"",IF(B38&lt;-50,"&lt; -50",IF(B38&gt;50,"&gt; 50","")))</f>
        <v/>
      </c>
      <c r="G38" s="442" t="str">
        <f aca="false">IF(ISNUMBER(C38)=0,"",IF(C38&lt;-50,"&lt; -50",IF(C38&gt;50,"&gt; 50","")))</f>
        <v/>
      </c>
      <c r="H38" s="451" t="str">
        <f aca="false">IF(B38&lt;-50,0.75,IF(B38&gt;50,-0.75,""))</f>
        <v/>
      </c>
      <c r="I38" s="451" t="str">
        <f aca="false">IF(C38&lt;-50,0.75,IF(C38&gt;50,-0.75,""))</f>
        <v/>
      </c>
      <c r="J38" s="442" t="e">
        <f aca="false">IF(OR(B38&lt;-50,B38&gt;50),N38,#N/A)</f>
        <v>#N/A</v>
      </c>
      <c r="K38" s="442" t="e">
        <f aca="false">IF(B38&lt;-50,-45,IF(B38&gt;50,45,#N/A))</f>
        <v>#N/A</v>
      </c>
      <c r="L38" s="442" t="e">
        <f aca="false">IF(OR(C38&lt;-50,C38&gt;50),N38,#N/A)</f>
        <v>#N/A</v>
      </c>
      <c r="M38" s="442" t="e">
        <f aca="false">IF(C38&lt;-50,-45,IF(C38&gt;50,45,#N/A))</f>
        <v>#N/A</v>
      </c>
      <c r="N38" s="442" t="n">
        <v>253</v>
      </c>
    </row>
    <row r="39" s="443" customFormat="true" ht="15" hidden="false" customHeight="true" outlineLevel="0" collapsed="false">
      <c r="A39" s="443" t="n">
        <v>26</v>
      </c>
      <c r="B39" s="448" t="n">
        <f aca="false">'Tabelle 2.3'!J36</f>
        <v>3.34808659259928</v>
      </c>
      <c r="C39" s="449" t="n">
        <f aca="false">'Tabelle 3.3'!J36</f>
        <v>1.04614029291928</v>
      </c>
      <c r="D39" s="450" t="n">
        <f aca="false">IF(OR(AND(B39&gt;=-50,B39&lt;=50),ISNUMBER(B39)=0),B39,"")</f>
        <v>3.34808659259928</v>
      </c>
      <c r="E39" s="450" t="n">
        <f aca="false">IF(OR(AND(C39&gt;=-50,C39&lt;=50),ISNUMBER(C39)=0),C39,"")</f>
        <v>1.04614029291928</v>
      </c>
      <c r="F39" s="442" t="str">
        <f aca="false">IF(ISNUMBER(B39)=0,"",IF(B39&lt;-50,"&lt; -50",IF(B39&gt;50,"&gt; 50","")))</f>
        <v/>
      </c>
      <c r="G39" s="442" t="str">
        <f aca="false">IF(ISNUMBER(C39)=0,"",IF(C39&lt;-50,"&lt; -50",IF(C39&gt;50,"&gt; 50","")))</f>
        <v/>
      </c>
      <c r="H39" s="451" t="str">
        <f aca="false">IF(B39&lt;-50,0.75,IF(B39&gt;50,-0.75,""))</f>
        <v/>
      </c>
      <c r="I39" s="451" t="str">
        <f aca="false">IF(C39&lt;-50,0.75,IF(C39&gt;50,-0.75,""))</f>
        <v/>
      </c>
      <c r="J39" s="442" t="e">
        <f aca="false">IF(OR(B39&lt;-50,B39&gt;50),N39,#N/A)</f>
        <v>#N/A</v>
      </c>
      <c r="K39" s="442" t="e">
        <f aca="false">IF(B39&lt;-50,-45,IF(B39&gt;50,45,#N/A))</f>
        <v>#N/A</v>
      </c>
      <c r="L39" s="442" t="e">
        <f aca="false">IF(OR(C39&lt;-50,C39&gt;50),N39,#N/A)</f>
        <v>#N/A</v>
      </c>
      <c r="M39" s="442" t="e">
        <f aca="false">IF(C39&lt;-50,-45,IF(C39&gt;50,45,#N/A))</f>
        <v>#N/A</v>
      </c>
      <c r="N39" s="442" t="n">
        <v>263</v>
      </c>
    </row>
    <row r="40" s="443" customFormat="true" ht="15" hidden="false" customHeight="true" outlineLevel="0" collapsed="false">
      <c r="A40" s="443" t="n">
        <v>27</v>
      </c>
      <c r="B40" s="448" t="e">
        <f aca="false">'tabelle 2.3'!#ref!</f>
        <v>#VALUE!</v>
      </c>
      <c r="C40" s="449" t="e">
        <f aca="false">'tabelle 3.3'!#ref!</f>
        <v>#VALUE!</v>
      </c>
      <c r="D40" s="450" t="e">
        <f aca="false">IF(OR(AND(B40&gt;=-50,B40&lt;=50),ISNUMBER(B40)=0),B40,"")</f>
        <v>#VALUE!</v>
      </c>
      <c r="E40" s="450" t="e">
        <f aca="false">IF(OR(AND(C40&gt;=-50,C40&lt;=50),ISNUMBER(C40)=0),C40,"")</f>
        <v>#VALUE!</v>
      </c>
      <c r="F40" s="442" t="str">
        <f aca="false">IF(ISNUMBER(B40)=0,"",IF(B40&lt;-50,"&lt; -50",IF(B40&gt;50,"&gt; 50","")))</f>
        <v/>
      </c>
      <c r="G40" s="442" t="str">
        <f aca="false">IF(ISNUMBER(C40)=0,"",IF(C40&lt;-50,"&lt; -50",IF(C40&gt;50,"&gt; 50","")))</f>
        <v/>
      </c>
      <c r="H40" s="451" t="e">
        <f aca="false">IF(B40&lt;-50,0.75,IF(B40&gt;50,-0.75,""))</f>
        <v>#VALUE!</v>
      </c>
      <c r="I40" s="451" t="e">
        <f aca="false">IF(C40&lt;-50,0.75,IF(C40&gt;50,-0.75,""))</f>
        <v>#VALUE!</v>
      </c>
      <c r="J40" s="442" t="e">
        <f aca="false">IF(OR(B40&lt;-50,B40&gt;50),N40,#N/A)</f>
        <v>#VALUE!</v>
      </c>
      <c r="K40" s="442" t="e">
        <f aca="false">IF(B40&lt;-50,-45,IF(B40&gt;50,45,#N/A))</f>
        <v>#VALUE!</v>
      </c>
      <c r="L40" s="442" t="e">
        <f aca="false">IF(OR(C40&lt;-50,C40&gt;50),N40,#N/A)</f>
        <v>#VALUE!</v>
      </c>
      <c r="M40" s="442" t="e">
        <f aca="false">IF(C40&lt;-50,-45,IF(C40&gt;50,45,#N/A))</f>
        <v>#VALUE!</v>
      </c>
      <c r="N40" s="442" t="n">
        <v>273</v>
      </c>
    </row>
    <row r="41" s="443" customFormat="true" ht="15" hidden="false" customHeight="true" outlineLevel="0" collapsed="false">
      <c r="A41" s="443" t="n">
        <v>28</v>
      </c>
      <c r="B41" s="448" t="e">
        <f aca="false">'tabelle 2.3'!#ref!</f>
        <v>#VALUE!</v>
      </c>
      <c r="C41" s="449" t="e">
        <f aca="false">'tabelle 3.3'!#ref!</f>
        <v>#VALUE!</v>
      </c>
      <c r="D41" s="450" t="e">
        <f aca="false">IF(OR(AND(B41&gt;=-50,B41&lt;=50),ISNUMBER(B41)=0),B41,"")</f>
        <v>#VALUE!</v>
      </c>
      <c r="E41" s="450" t="e">
        <f aca="false">IF(OR(AND(C41&gt;=-50,C41&lt;=50),ISNUMBER(C41)=0),C41,"")</f>
        <v>#VALUE!</v>
      </c>
      <c r="F41" s="442" t="str">
        <f aca="false">IF(ISNUMBER(B41)=0,"",IF(B41&lt;-50,"&lt; -50",IF(B41&gt;50,"&gt; 50","")))</f>
        <v/>
      </c>
      <c r="G41" s="442" t="str">
        <f aca="false">IF(ISNUMBER(C41)=0,"",IF(C41&lt;-50,"&lt; -50",IF(C41&gt;50,"&gt; 50","")))</f>
        <v/>
      </c>
      <c r="H41" s="451" t="e">
        <f aca="false">IF(B41&lt;-50,0.75,IF(B41&gt;50,-0.75,""))</f>
        <v>#VALUE!</v>
      </c>
      <c r="I41" s="451" t="e">
        <f aca="false">IF(C41&lt;-50,0.75,IF(C41&gt;50,-0.75,""))</f>
        <v>#VALUE!</v>
      </c>
      <c r="J41" s="442" t="e">
        <f aca="false">IF(OR(B41&lt;-50,B41&gt;50),N41,#N/A)</f>
        <v>#VALUE!</v>
      </c>
      <c r="K41" s="442" t="e">
        <f aca="false">IF(B41&lt;-50,-45,IF(B41&gt;50,45,#N/A))</f>
        <v>#VALUE!</v>
      </c>
      <c r="L41" s="442" t="e">
        <f aca="false">IF(OR(C41&lt;-50,C41&gt;50),N41,#N/A)</f>
        <v>#VALUE!</v>
      </c>
      <c r="M41" s="442" t="e">
        <f aca="false">IF(C41&lt;-50,-45,IF(C41&gt;50,45,#N/A))</f>
        <v>#VALUE!</v>
      </c>
      <c r="N41" s="442" t="n">
        <v>284</v>
      </c>
    </row>
    <row r="42" s="443" customFormat="true" ht="15" hidden="false" customHeight="true" outlineLevel="0" collapsed="false">
      <c r="A42" s="443" t="n">
        <v>29</v>
      </c>
      <c r="B42" s="448" t="e">
        <f aca="false">'tabelle 2.3'!#ref!</f>
        <v>#VALUE!</v>
      </c>
      <c r="C42" s="449" t="e">
        <f aca="false">'tabelle 3.3'!#ref!</f>
        <v>#VALUE!</v>
      </c>
      <c r="D42" s="450" t="e">
        <f aca="false">IF(OR(AND(B42&gt;=-50,B42&lt;=50),ISNUMBER(B42)=0),B42,"")</f>
        <v>#VALUE!</v>
      </c>
      <c r="E42" s="450" t="e">
        <f aca="false">IF(OR(AND(C42&gt;=-50,C42&lt;=50),ISNUMBER(C42)=0),C42,"")</f>
        <v>#VALUE!</v>
      </c>
      <c r="F42" s="442" t="str">
        <f aca="false">IF(ISNUMBER(B42)=0,"",IF(B42&lt;-50,"&lt; -50",IF(B42&gt;50,"&gt; 50","")))</f>
        <v/>
      </c>
      <c r="G42" s="442" t="str">
        <f aca="false">IF(ISNUMBER(C42)=0,"",IF(C42&lt;-50,"&lt; -50",IF(C42&gt;50,"&gt; 50","")))</f>
        <v/>
      </c>
      <c r="H42" s="451" t="e">
        <f aca="false">IF(B42&lt;-50,0.75,IF(B42&gt;50,-0.75,""))</f>
        <v>#VALUE!</v>
      </c>
      <c r="I42" s="451" t="e">
        <f aca="false">IF(C42&lt;-50,0.75,IF(C42&gt;50,-0.75,""))</f>
        <v>#VALUE!</v>
      </c>
      <c r="J42" s="442" t="e">
        <f aca="false">IF(OR(B42&lt;-50,B42&gt;50),N42,#N/A)</f>
        <v>#VALUE!</v>
      </c>
      <c r="K42" s="442" t="e">
        <f aca="false">IF(B42&lt;-50,-45,IF(B42&gt;50,45,#N/A))</f>
        <v>#VALUE!</v>
      </c>
      <c r="L42" s="442" t="e">
        <f aca="false">IF(OR(C42&lt;-50,C42&gt;50),N42,#N/A)</f>
        <v>#VALUE!</v>
      </c>
      <c r="M42" s="442" t="e">
        <f aca="false">IF(C42&lt;-50,-45,IF(C42&gt;50,45,#N/A))</f>
        <v>#VALUE!</v>
      </c>
      <c r="N42" s="442" t="n">
        <v>294</v>
      </c>
    </row>
    <row r="43" s="443" customFormat="true" ht="15" hidden="false" customHeight="true" outlineLevel="0" collapsed="false">
      <c r="A43" s="443" t="n">
        <v>30</v>
      </c>
      <c r="B43" s="448" t="e">
        <f aca="false">'tabelle 2.3'!#ref!</f>
        <v>#VALUE!</v>
      </c>
      <c r="C43" s="449" t="e">
        <f aca="false">'tabelle 3.3'!#ref!</f>
        <v>#VALUE!</v>
      </c>
      <c r="D43" s="450" t="e">
        <f aca="false">IF(OR(AND(B43&gt;=-50,B43&lt;=50),ISNUMBER(B43)=0),B43,"")</f>
        <v>#VALUE!</v>
      </c>
      <c r="E43" s="450" t="e">
        <f aca="false">IF(OR(AND(C43&gt;=-50,C43&lt;=50),ISNUMBER(C43)=0),C43,"")</f>
        <v>#VALUE!</v>
      </c>
      <c r="F43" s="442" t="str">
        <f aca="false">IF(ISNUMBER(B43)=0,"",IF(B43&lt;-50,"&lt; -50",IF(B43&gt;50,"&gt; 50","")))</f>
        <v/>
      </c>
      <c r="G43" s="442" t="str">
        <f aca="false">IF(ISNUMBER(C43)=0,"",IF(C43&lt;-50,"&lt; -50",IF(C43&gt;50,"&gt; 50","")))</f>
        <v/>
      </c>
      <c r="H43" s="451" t="e">
        <f aca="false">IF(B43&lt;-50,0.75,IF(B43&gt;50,-0.75,""))</f>
        <v>#VALUE!</v>
      </c>
      <c r="I43" s="451" t="e">
        <f aca="false">IF(C43&lt;-50,0.75,IF(C43&gt;50,-0.75,""))</f>
        <v>#VALUE!</v>
      </c>
      <c r="J43" s="442" t="e">
        <f aca="false">IF(OR(B43&lt;-50,B43&gt;50),N43,#N/A)</f>
        <v>#VALUE!</v>
      </c>
      <c r="K43" s="442" t="e">
        <f aca="false">IF(B43&lt;-50,-45,IF(B43&gt;50,45,#N/A))</f>
        <v>#VALUE!</v>
      </c>
      <c r="L43" s="442" t="e">
        <f aca="false">IF(OR(C43&lt;-50,C43&gt;50),N43,#N/A)</f>
        <v>#VALUE!</v>
      </c>
      <c r="M43" s="442" t="e">
        <f aca="false">IF(C43&lt;-50,-45,IF(C43&gt;50,45,#N/A))</f>
        <v>#VALUE!</v>
      </c>
      <c r="N43" s="442" t="n">
        <v>304</v>
      </c>
    </row>
    <row r="44" s="443" customFormat="true" ht="15" hidden="false" customHeight="true" outlineLevel="0" collapsed="false">
      <c r="A44" s="443" t="n">
        <v>31</v>
      </c>
      <c r="B44" s="448" t="e">
        <f aca="false">'tabelle 2.3'!#ref!</f>
        <v>#VALUE!</v>
      </c>
      <c r="C44" s="449" t="e">
        <f aca="false">'tabelle 3.3'!#ref!</f>
        <v>#VALUE!</v>
      </c>
      <c r="D44" s="450" t="e">
        <f aca="false">IF(OR(AND(B44&gt;=-50,B44&lt;=50),ISNUMBER(B44)=0),B44,"")</f>
        <v>#VALUE!</v>
      </c>
      <c r="E44" s="450" t="e">
        <f aca="false">IF(OR(AND(C44&gt;=-50,C44&lt;=50),ISNUMBER(C44)=0),C44,"")</f>
        <v>#VALUE!</v>
      </c>
      <c r="F44" s="442" t="str">
        <f aca="false">IF(ISNUMBER(B44)=0,"",IF(B44&lt;-50,"&lt; -50",IF(B44&gt;50,"&gt; 50","")))</f>
        <v/>
      </c>
      <c r="G44" s="442" t="str">
        <f aca="false">IF(ISNUMBER(C44)=0,"",IF(C44&lt;-50,"&lt; -50",IF(C44&gt;50,"&gt; 50","")))</f>
        <v/>
      </c>
      <c r="H44" s="451" t="e">
        <f aca="false">IF(B44&lt;-50,0.75,IF(B44&gt;50,-0.75,""))</f>
        <v>#VALUE!</v>
      </c>
      <c r="I44" s="451" t="e">
        <f aca="false">IF(C44&lt;-50,0.75,IF(C44&gt;50,-0.75,""))</f>
        <v>#VALUE!</v>
      </c>
      <c r="J44" s="442" t="e">
        <f aca="false">IF(OR(B44&lt;-50,B44&gt;50),N44,#N/A)</f>
        <v>#VALUE!</v>
      </c>
      <c r="K44" s="442" t="e">
        <f aca="false">IF(B44&lt;-50,-45,IF(B44&gt;50,45,#N/A))</f>
        <v>#VALUE!</v>
      </c>
      <c r="L44" s="442" t="e">
        <f aca="false">IF(OR(C44&lt;-50,C44&gt;50),N44,#N/A)</f>
        <v>#VALUE!</v>
      </c>
      <c r="M44" s="442" t="e">
        <f aca="false">IF(C44&lt;-50,-45,IF(C44&gt;50,45,#N/A))</f>
        <v>#VALUE!</v>
      </c>
      <c r="N44" s="442" t="n">
        <v>315</v>
      </c>
    </row>
    <row r="45" s="443" customFormat="true" ht="15" hidden="false" customHeight="true" outlineLevel="0" collapsed="false">
      <c r="A45" s="443" t="n">
        <v>32</v>
      </c>
      <c r="B45" s="448" t="n">
        <f aca="false">'Tabelle 2.3'!J36</f>
        <v>3.34808659259928</v>
      </c>
      <c r="C45" s="449" t="n">
        <f aca="false">'Tabelle 3.3'!J36</f>
        <v>1.04614029291928</v>
      </c>
      <c r="D45" s="450" t="n">
        <f aca="false">IF(OR(AND(B45&gt;=-50,B45&lt;=50),ISNUMBER(B45)=0),B45,"")</f>
        <v>3.34808659259928</v>
      </c>
      <c r="E45" s="450" t="n">
        <f aca="false">IF(OR(AND(C45&gt;=-50,C45&lt;=50),ISNUMBER(C45)=0),C45,"")</f>
        <v>1.04614029291928</v>
      </c>
      <c r="F45" s="442" t="str">
        <f aca="false">IF(ISNUMBER(B45)=0,"",IF(B45&lt;-50,"&lt; -50",IF(B45&gt;50,"&gt; 50","")))</f>
        <v/>
      </c>
      <c r="G45" s="442" t="str">
        <f aca="false">IF(ISNUMBER(C45)=0,"",IF(C45&lt;-50,"&lt; -50",IF(C45&gt;50,"&gt; 50","")))</f>
        <v/>
      </c>
      <c r="H45" s="451" t="str">
        <f aca="false">IF(B45&lt;-50,0.75,IF(B45&gt;50,-0.75,""))</f>
        <v/>
      </c>
      <c r="I45" s="451" t="str">
        <f aca="false">IF(C45&lt;-50,0.75,IF(C45&gt;50,-0.75,""))</f>
        <v/>
      </c>
      <c r="J45" s="442" t="e">
        <f aca="false">IF(OR(B45&lt;-50,B45&gt;50),N45,#N/A)</f>
        <v>#N/A</v>
      </c>
      <c r="K45" s="442" t="e">
        <f aca="false">IF(B45&lt;-50,-45,IF(B45&gt;50,45,#N/A))</f>
        <v>#N/A</v>
      </c>
      <c r="L45" s="442" t="e">
        <f aca="false">IF(OR(C45&lt;-50,C45&gt;50),N45,#N/A)</f>
        <v>#N/A</v>
      </c>
      <c r="M45" s="442" t="e">
        <f aca="false">IF(C45&lt;-50,-45,IF(C45&gt;50,45,#N/A))</f>
        <v>#N/A</v>
      </c>
      <c r="N45" s="442" t="n">
        <v>325</v>
      </c>
    </row>
    <row r="46" s="443" customFormat="true" ht="15" hidden="false" customHeight="true" outlineLevel="0" collapsed="false">
      <c r="E46" s="442"/>
      <c r="F46" s="442"/>
      <c r="G46" s="442"/>
      <c r="H46" s="442"/>
      <c r="I46" s="442"/>
      <c r="J46" s="442"/>
      <c r="K46" s="442"/>
      <c r="L46" s="442"/>
      <c r="M46" s="442"/>
      <c r="N46" s="442"/>
    </row>
    <row r="47" s="443" customFormat="true" ht="15" hidden="false" customHeight="true" outlineLevel="0" collapsed="false">
      <c r="D47" s="453"/>
      <c r="E47" s="442"/>
      <c r="F47" s="442"/>
      <c r="G47" s="442"/>
      <c r="H47" s="442"/>
      <c r="I47" s="442"/>
      <c r="J47" s="442"/>
      <c r="K47" s="442"/>
      <c r="L47" s="442"/>
      <c r="M47" s="442"/>
      <c r="N47" s="442"/>
    </row>
    <row r="48" s="443" customFormat="true" ht="15" hidden="false" customHeight="true" outlineLevel="0" collapsed="false">
      <c r="A48" s="444" t="s">
        <v>82</v>
      </c>
      <c r="E48" s="442"/>
      <c r="F48" s="442"/>
      <c r="G48" s="442"/>
      <c r="H48" s="442"/>
      <c r="I48" s="442"/>
      <c r="J48" s="442"/>
      <c r="K48" s="442"/>
      <c r="L48" s="442"/>
      <c r="M48" s="442"/>
      <c r="N48" s="442"/>
    </row>
    <row r="49" s="440" customFormat="true" ht="15" hidden="false" customHeight="true" outlineLevel="0" collapsed="false">
      <c r="A49" s="454" t="s">
        <v>432</v>
      </c>
      <c r="B49" s="455" t="s">
        <v>94</v>
      </c>
      <c r="C49" s="455"/>
      <c r="D49" s="455"/>
      <c r="E49" s="456" t="s">
        <v>433</v>
      </c>
      <c r="F49" s="456"/>
      <c r="G49" s="456"/>
      <c r="H49" s="457" t="s">
        <v>434</v>
      </c>
      <c r="I49" s="458" t="s">
        <v>435</v>
      </c>
      <c r="J49" s="458"/>
      <c r="K49" s="458"/>
      <c r="L49" s="459" t="s">
        <v>436</v>
      </c>
      <c r="M49" s="419"/>
    </row>
    <row r="50" customFormat="false" ht="39.95" hidden="false" customHeight="true" outlineLevel="0" collapsed="false">
      <c r="A50" s="454"/>
      <c r="B50" s="460" t="s">
        <v>420</v>
      </c>
      <c r="C50" s="460" t="s">
        <v>112</v>
      </c>
      <c r="D50" s="460" t="s">
        <v>114</v>
      </c>
      <c r="E50" s="460" t="s">
        <v>420</v>
      </c>
      <c r="F50" s="460" t="s">
        <v>112</v>
      </c>
      <c r="G50" s="460" t="s">
        <v>114</v>
      </c>
      <c r="H50" s="457"/>
      <c r="I50" s="460" t="s">
        <v>420</v>
      </c>
      <c r="J50" s="460" t="s">
        <v>112</v>
      </c>
      <c r="K50" s="460" t="s">
        <v>114</v>
      </c>
      <c r="L50" s="460" t="s">
        <v>437</v>
      </c>
      <c r="M50" s="460"/>
      <c r="N50" s="460"/>
    </row>
    <row r="51" customFormat="false" ht="15" hidden="false" customHeight="true" outlineLevel="0" collapsed="false">
      <c r="A51" s="461" t="n">
        <v>40878</v>
      </c>
      <c r="B51" s="462" t="n">
        <v>44897</v>
      </c>
      <c r="C51" s="462" t="n">
        <v>8125</v>
      </c>
      <c r="D51" s="462" t="n">
        <v>2230</v>
      </c>
      <c r="E51" s="441" t="n">
        <f aca="false">IF($A$51=37802,IF(COUNTBLANK(B$51:B$70)&gt;0,#N/A,B51/B$51*100),IF(COUNTBLANK(B$51:B$75)&gt;0,#N/A,B51/B$51*100))</f>
        <v>100</v>
      </c>
      <c r="F51" s="441" t="n">
        <f aca="false">IF($A$51=37802,IF(COUNTBLANK(C$51:C$70)&gt;0,#N/A,C51/C$51*100),IF(COUNTBLANK(C$51:C$75)&gt;0,#N/A,C51/C$51*100))</f>
        <v>100</v>
      </c>
      <c r="G51" s="441" t="n">
        <f aca="false">IF($A$51=37802,IF(COUNTBLANK(D$51:D$70)&gt;0,#N/A,D51/D$51*100),IF(COUNTBLANK(D$51:D$75)&gt;0,#N/A,D51/D$51*100))</f>
        <v>100</v>
      </c>
      <c r="H51" s="463" t="n">
        <f aca="false">IF(ISERROR(L51)=1,IF(MONTH(A51)=MONTH(MAX(A$51:A$75)),A51,""),"")</f>
        <v>40878</v>
      </c>
      <c r="I51" s="441" t="n">
        <f aca="false">IF($H51&lt;&gt;"",E51,"")</f>
        <v>100</v>
      </c>
      <c r="J51" s="441" t="n">
        <f aca="false">IF($H51&lt;&gt;"",F51,"")</f>
        <v>100</v>
      </c>
      <c r="K51" s="441" t="n">
        <f aca="false">IF($H51&lt;&gt;"",G51,"")</f>
        <v>100</v>
      </c>
      <c r="L51" s="441" t="e">
        <f aca="false">IF(A$51=37802,IF(AND(COUNTBLANK(B$51:B$70)&lt;&gt;0,COUNTBLANK(C$51:C$70)&lt;&gt;0,COUNTBLANK(D$51:D$70)&lt;&gt;0),135,#N/A),IF(AND(COUNTBLANK(B$51:B$75)&lt;&gt;0,COUNTBLANK(C$51:C$75)&lt;&gt;0,COUNTBLANK(D$51:D$75)&lt;&gt;0),135,#N/A))</f>
        <v>#N/A</v>
      </c>
    </row>
    <row r="52" customFormat="false" ht="15" hidden="false" customHeight="true" outlineLevel="0" collapsed="false">
      <c r="A52" s="461" t="n">
        <v>40969</v>
      </c>
      <c r="B52" s="462" t="n">
        <v>44924</v>
      </c>
      <c r="C52" s="462" t="n">
        <v>8049</v>
      </c>
      <c r="D52" s="462" t="n">
        <v>2150</v>
      </c>
      <c r="E52" s="441" t="n">
        <f aca="false">IF($A$51=37802,IF(COUNTBLANK(B$51:B$70)&gt;0,#N/A,B52/B$51*100),IF(COUNTBLANK(B$51:B$75)&gt;0,#N/A,B52/B$51*100))</f>
        <v>100.060137648395</v>
      </c>
      <c r="F52" s="441" t="n">
        <f aca="false">IF($A$51=37802,IF(COUNTBLANK(C$51:C$70)&gt;0,#N/A,C52/C$51*100),IF(COUNTBLANK(C$51:C$75)&gt;0,#N/A,C52/C$51*100))</f>
        <v>99.0646153846154</v>
      </c>
      <c r="G52" s="441" t="n">
        <f aca="false">IF($A$51=37802,IF(COUNTBLANK(D$51:D$70)&gt;0,#N/A,D52/D$51*100),IF(COUNTBLANK(D$51:D$75)&gt;0,#N/A,D52/D$51*100))</f>
        <v>96.4125560538117</v>
      </c>
      <c r="H52" s="463" t="str">
        <f aca="false">IF(ISERROR(L52)=1,IF(MONTH(A52)=MONTH(MAX(A$51:A$75)),A52,""),"")</f>
        <v/>
      </c>
      <c r="I52" s="441" t="str">
        <f aca="false">IF($H52&lt;&gt;"",E52,"")</f>
        <v/>
      </c>
      <c r="J52" s="441" t="str">
        <f aca="false">IF($H52&lt;&gt;"",F52,"")</f>
        <v/>
      </c>
      <c r="K52" s="441" t="str">
        <f aca="false">IF($H52&lt;&gt;"",G52,"")</f>
        <v/>
      </c>
      <c r="L52" s="441" t="e">
        <f aca="false">IF(A$51=37802,IF(AND(COUNTBLANK(B$51:B$70)&lt;&gt;0,COUNTBLANK(C$51:C$70)&lt;&gt;0,COUNTBLANK(D$51:D$70)&lt;&gt;0),135,#N/A),IF(AND(COUNTBLANK(B$51:B$75)&lt;&gt;0,COUNTBLANK(C$51:C$75)&lt;&gt;0,COUNTBLANK(D$51:D$75)&lt;&gt;0),135,#N/A))</f>
        <v>#N/A</v>
      </c>
    </row>
    <row r="53" customFormat="false" ht="15" hidden="false" customHeight="true" outlineLevel="0" collapsed="false">
      <c r="A53" s="464" t="n">
        <v>41061</v>
      </c>
      <c r="B53" s="462" t="n">
        <v>44369</v>
      </c>
      <c r="C53" s="462" t="n">
        <v>8251</v>
      </c>
      <c r="D53" s="462" t="n">
        <v>2187</v>
      </c>
      <c r="E53" s="441" t="n">
        <f aca="false">IF($A$51=37802,IF(COUNTBLANK(B$51:B$70)&gt;0,#N/A,B53/B$51*100),IF(COUNTBLANK(B$51:B$75)&gt;0,#N/A,B53/B$51*100))</f>
        <v>98.8239748758269</v>
      </c>
      <c r="F53" s="441" t="n">
        <f aca="false">IF($A$51=37802,IF(COUNTBLANK(C$51:C$70)&gt;0,#N/A,C53/C$51*100),IF(COUNTBLANK(C$51:C$75)&gt;0,#N/A,C53/C$51*100))</f>
        <v>101.550769230769</v>
      </c>
      <c r="G53" s="441" t="n">
        <f aca="false">IF($A$51=37802,IF(COUNTBLANK(D$51:D$70)&gt;0,#N/A,D53/D$51*100),IF(COUNTBLANK(D$51:D$75)&gt;0,#N/A,D53/D$51*100))</f>
        <v>98.0717488789238</v>
      </c>
      <c r="H53" s="463" t="str">
        <f aca="false">IF(ISERROR(L53)=1,IF(MONTH(A53)=MONTH(MAX(A$51:A$75)),A53,""),"")</f>
        <v/>
      </c>
      <c r="I53" s="441" t="str">
        <f aca="false">IF($H53&lt;&gt;"",E53,"")</f>
        <v/>
      </c>
      <c r="J53" s="441" t="str">
        <f aca="false">IF($H53&lt;&gt;"",F53,"")</f>
        <v/>
      </c>
      <c r="K53" s="441" t="str">
        <f aca="false">IF($H53&lt;&gt;"",G53,"")</f>
        <v/>
      </c>
      <c r="L53" s="441" t="e">
        <f aca="false">IF(A$51=37802,IF(AND(COUNTBLANK(B$51:B$70)&lt;&gt;0,COUNTBLANK(C$51:C$70)&lt;&gt;0,COUNTBLANK(D$51:D$70)&lt;&gt;0),135,#N/A),IF(AND(COUNTBLANK(B$51:B$75)&lt;&gt;0,COUNTBLANK(C$51:C$75)&lt;&gt;0,COUNTBLANK(D$51:D$75)&lt;&gt;0),135,#N/A))</f>
        <v>#N/A</v>
      </c>
    </row>
    <row r="54" customFormat="false" ht="15" hidden="false" customHeight="true" outlineLevel="0" collapsed="false">
      <c r="A54" s="464" t="n">
        <v>41153</v>
      </c>
      <c r="B54" s="462" t="n">
        <v>44963</v>
      </c>
      <c r="C54" s="462" t="n">
        <v>8145</v>
      </c>
      <c r="D54" s="462" t="n">
        <v>2303</v>
      </c>
      <c r="E54" s="441" t="n">
        <f aca="false">IF($A$51=37802,IF(COUNTBLANK(B$51:B$70)&gt;0,#N/A,B54/B$51*100),IF(COUNTBLANK(B$51:B$75)&gt;0,#N/A,B54/B$51*100))</f>
        <v>100.147003140522</v>
      </c>
      <c r="F54" s="441" t="n">
        <f aca="false">IF($A$51=37802,IF(COUNTBLANK(C$51:C$70)&gt;0,#N/A,C54/C$51*100),IF(COUNTBLANK(C$51:C$75)&gt;0,#N/A,C54/C$51*100))</f>
        <v>100.246153846154</v>
      </c>
      <c r="G54" s="441" t="n">
        <f aca="false">IF($A$51=37802,IF(COUNTBLANK(D$51:D$70)&gt;0,#N/A,D54/D$51*100),IF(COUNTBLANK(D$51:D$75)&gt;0,#N/A,D54/D$51*100))</f>
        <v>103.273542600897</v>
      </c>
      <c r="H54" s="463" t="str">
        <f aca="false">IF(ISERROR(L54)=1,IF(MONTH(A54)=MONTH(MAX(A$51:A$75)),A54,""),"")</f>
        <v/>
      </c>
      <c r="I54" s="441" t="str">
        <f aca="false">IF($H54&lt;&gt;"",E54,"")</f>
        <v/>
      </c>
      <c r="J54" s="441" t="str">
        <f aca="false">IF($H54&lt;&gt;"",F54,"")</f>
        <v/>
      </c>
      <c r="K54" s="441" t="str">
        <f aca="false">IF($H54&lt;&gt;"",G54,"")</f>
        <v/>
      </c>
      <c r="L54" s="441" t="e">
        <f aca="false">IF(A$51=37802,IF(AND(COUNTBLANK(B$51:B$70)&lt;&gt;0,COUNTBLANK(C$51:C$70)&lt;&gt;0,COUNTBLANK(D$51:D$70)&lt;&gt;0),135,#N/A),IF(AND(COUNTBLANK(B$51:B$75)&lt;&gt;0,COUNTBLANK(C$51:C$75)&lt;&gt;0,COUNTBLANK(D$51:D$75)&lt;&gt;0),135,#N/A))</f>
        <v>#N/A</v>
      </c>
    </row>
    <row r="55" customFormat="false" ht="15" hidden="false" customHeight="true" outlineLevel="0" collapsed="false">
      <c r="A55" s="464" t="n">
        <v>41244</v>
      </c>
      <c r="B55" s="462" t="n">
        <v>45041</v>
      </c>
      <c r="C55" s="462" t="n">
        <v>8121</v>
      </c>
      <c r="D55" s="462" t="n">
        <v>2293</v>
      </c>
      <c r="E55" s="441" t="n">
        <f aca="false">IF($A$51=37802,IF(COUNTBLANK(B$51:B$70)&gt;0,#N/A,B55/B$51*100),IF(COUNTBLANK(B$51:B$75)&gt;0,#N/A,B55/B$51*100))</f>
        <v>100.320734124775</v>
      </c>
      <c r="F55" s="441" t="n">
        <f aca="false">IF($A$51=37802,IF(COUNTBLANK(C$51:C$70)&gt;0,#N/A,C55/C$51*100),IF(COUNTBLANK(C$51:C$75)&gt;0,#N/A,C55/C$51*100))</f>
        <v>99.9507692307692</v>
      </c>
      <c r="G55" s="441" t="n">
        <f aca="false">IF($A$51=37802,IF(COUNTBLANK(D$51:D$70)&gt;0,#N/A,D55/D$51*100),IF(COUNTBLANK(D$51:D$75)&gt;0,#N/A,D55/D$51*100))</f>
        <v>102.825112107623</v>
      </c>
      <c r="H55" s="463" t="n">
        <f aca="false">IF(ISERROR(L55)=1,IF(MONTH(A55)=MONTH(MAX(A$51:A$75)),A55,""),"")</f>
        <v>41244</v>
      </c>
      <c r="I55" s="441" t="n">
        <f aca="false">IF($H55&lt;&gt;"",E55,"")</f>
        <v>100.320734124775</v>
      </c>
      <c r="J55" s="441" t="n">
        <f aca="false">IF($H55&lt;&gt;"",F55,"")</f>
        <v>99.9507692307692</v>
      </c>
      <c r="K55" s="441" t="n">
        <f aca="false">IF($H55&lt;&gt;"",G55,"")</f>
        <v>102.825112107623</v>
      </c>
      <c r="L55" s="441" t="e">
        <f aca="false">IF(A$51=37802,IF(AND(COUNTBLANK(B$51:B$70)&lt;&gt;0,COUNTBLANK(C$51:C$70)&lt;&gt;0,COUNTBLANK(D$51:D$70)&lt;&gt;0),135,#N/A),IF(AND(COUNTBLANK(B$51:B$75)&lt;&gt;0,COUNTBLANK(C$51:C$75)&lt;&gt;0,COUNTBLANK(D$51:D$75)&lt;&gt;0),135,#N/A))</f>
        <v>#N/A</v>
      </c>
    </row>
    <row r="56" customFormat="false" ht="15" hidden="false" customHeight="true" outlineLevel="0" collapsed="false">
      <c r="A56" s="464" t="n">
        <v>41334</v>
      </c>
      <c r="B56" s="462" t="n">
        <v>44369</v>
      </c>
      <c r="C56" s="462" t="n">
        <v>8056</v>
      </c>
      <c r="D56" s="462" t="n">
        <v>2248</v>
      </c>
      <c r="E56" s="441" t="n">
        <f aca="false">IF($A$51=37802,IF(COUNTBLANK(B$51:B$70)&gt;0,#N/A,B56/B$51*100),IF(COUNTBLANK(B$51:B$75)&gt;0,#N/A,B56/B$51*100))</f>
        <v>98.8239748758269</v>
      </c>
      <c r="F56" s="441" t="n">
        <f aca="false">IF($A$51=37802,IF(COUNTBLANK(C$51:C$70)&gt;0,#N/A,C56/C$51*100),IF(COUNTBLANK(C$51:C$75)&gt;0,#N/A,C56/C$51*100))</f>
        <v>99.1507692307692</v>
      </c>
      <c r="G56" s="441" t="n">
        <f aca="false">IF($A$51=37802,IF(COUNTBLANK(D$51:D$70)&gt;0,#N/A,D56/D$51*100),IF(COUNTBLANK(D$51:D$75)&gt;0,#N/A,D56/D$51*100))</f>
        <v>100.807174887892</v>
      </c>
      <c r="H56" s="463" t="str">
        <f aca="false">IF(ISERROR(L56)=1,IF(MONTH(A56)=MONTH(MAX(A$51:A$75)),A56,""),"")</f>
        <v/>
      </c>
      <c r="I56" s="441" t="str">
        <f aca="false">IF($H56&lt;&gt;"",E56,"")</f>
        <v/>
      </c>
      <c r="J56" s="441" t="str">
        <f aca="false">IF($H56&lt;&gt;"",F56,"")</f>
        <v/>
      </c>
      <c r="K56" s="441" t="str">
        <f aca="false">IF($H56&lt;&gt;"",G56,"")</f>
        <v/>
      </c>
      <c r="L56" s="441" t="e">
        <f aca="false">IF(A$51=37802,IF(AND(COUNTBLANK(B$51:B$70)&lt;&gt;0,COUNTBLANK(C$51:C$70)&lt;&gt;0,COUNTBLANK(D$51:D$70)&lt;&gt;0),135,#N/A),IF(AND(COUNTBLANK(B$51:B$75)&lt;&gt;0,COUNTBLANK(C$51:C$75)&lt;&gt;0,COUNTBLANK(D$51:D$75)&lt;&gt;0),135,#N/A))</f>
        <v>#N/A</v>
      </c>
    </row>
    <row r="57" customFormat="false" ht="15" hidden="false" customHeight="true" outlineLevel="0" collapsed="false">
      <c r="A57" s="464" t="n">
        <v>41426</v>
      </c>
      <c r="B57" s="462" t="n">
        <v>44283</v>
      </c>
      <c r="C57" s="462" t="n">
        <v>8138</v>
      </c>
      <c r="D57" s="462" t="n">
        <v>2263</v>
      </c>
      <c r="E57" s="441" t="n">
        <f aca="false">IF($A$51=37802,IF(COUNTBLANK(B$51:B$70)&gt;0,#N/A,B57/B$51*100),IF(COUNTBLANK(B$51:B$75)&gt;0,#N/A,B57/B$51*100))</f>
        <v>98.6324253290866</v>
      </c>
      <c r="F57" s="441" t="n">
        <f aca="false">IF($A$51=37802,IF(COUNTBLANK(C$51:C$70)&gt;0,#N/A,C57/C$51*100),IF(COUNTBLANK(C$51:C$75)&gt;0,#N/A,C57/C$51*100))</f>
        <v>100.16</v>
      </c>
      <c r="G57" s="441" t="n">
        <f aca="false">IF($A$51=37802,IF(COUNTBLANK(D$51:D$70)&gt;0,#N/A,D57/D$51*100),IF(COUNTBLANK(D$51:D$75)&gt;0,#N/A,D57/D$51*100))</f>
        <v>101.479820627803</v>
      </c>
      <c r="H57" s="463" t="str">
        <f aca="false">IF(ISERROR(L57)=1,IF(MONTH(A57)=MONTH(MAX(A$51:A$75)),A57,""),"")</f>
        <v/>
      </c>
      <c r="I57" s="441" t="str">
        <f aca="false">IF($H57&lt;&gt;"",E57,"")</f>
        <v/>
      </c>
      <c r="J57" s="441" t="str">
        <f aca="false">IF($H57&lt;&gt;"",F57,"")</f>
        <v/>
      </c>
      <c r="K57" s="441" t="str">
        <f aca="false">IF($H57&lt;&gt;"",G57,"")</f>
        <v/>
      </c>
      <c r="L57" s="441" t="e">
        <f aca="false">IF(A$51=37802,IF(AND(COUNTBLANK(B$51:B$70)&lt;&gt;0,COUNTBLANK(C$51:C$70)&lt;&gt;0,COUNTBLANK(D$51:D$70)&lt;&gt;0),135,#N/A),IF(AND(COUNTBLANK(B$51:B$75)&lt;&gt;0,COUNTBLANK(C$51:C$75)&lt;&gt;0,COUNTBLANK(D$51:D$75)&lt;&gt;0),135,#N/A))</f>
        <v>#N/A</v>
      </c>
    </row>
    <row r="58" customFormat="false" ht="15" hidden="false" customHeight="true" outlineLevel="0" collapsed="false">
      <c r="A58" s="464" t="n">
        <v>41518</v>
      </c>
      <c r="B58" s="462" t="n">
        <v>44577</v>
      </c>
      <c r="C58" s="462" t="n">
        <v>7960</v>
      </c>
      <c r="D58" s="462" t="n">
        <v>2340</v>
      </c>
      <c r="E58" s="441" t="n">
        <f aca="false">IF($A$51=37802,IF(COUNTBLANK(B$51:B$70)&gt;0,#N/A,B58/B$51*100),IF(COUNTBLANK(B$51:B$75)&gt;0,#N/A,B58/B$51*100))</f>
        <v>99.2872575005011</v>
      </c>
      <c r="F58" s="441" t="n">
        <f aca="false">IF($A$51=37802,IF(COUNTBLANK(C$51:C$70)&gt;0,#N/A,C58/C$51*100),IF(COUNTBLANK(C$51:C$75)&gt;0,#N/A,C58/C$51*100))</f>
        <v>97.9692307692308</v>
      </c>
      <c r="G58" s="441" t="n">
        <f aca="false">IF($A$51=37802,IF(COUNTBLANK(D$51:D$70)&gt;0,#N/A,D58/D$51*100),IF(COUNTBLANK(D$51:D$75)&gt;0,#N/A,D58/D$51*100))</f>
        <v>104.932735426009</v>
      </c>
      <c r="H58" s="463" t="str">
        <f aca="false">IF(ISERROR(L58)=1,IF(MONTH(A58)=MONTH(MAX(A$51:A$75)),A58,""),"")</f>
        <v/>
      </c>
      <c r="I58" s="441" t="str">
        <f aca="false">IF($H58&lt;&gt;"",E58,"")</f>
        <v/>
      </c>
      <c r="J58" s="441" t="str">
        <f aca="false">IF($H58&lt;&gt;"",F58,"")</f>
        <v/>
      </c>
      <c r="K58" s="441" t="str">
        <f aca="false">IF($H58&lt;&gt;"",G58,"")</f>
        <v/>
      </c>
      <c r="L58" s="441" t="e">
        <f aca="false">IF(A$51=37802,IF(AND(COUNTBLANK(B$51:B$70)&lt;&gt;0,COUNTBLANK(C$51:C$70)&lt;&gt;0,COUNTBLANK(D$51:D$70)&lt;&gt;0),135,#N/A),IF(AND(COUNTBLANK(B$51:B$75)&lt;&gt;0,COUNTBLANK(C$51:C$75)&lt;&gt;0,COUNTBLANK(D$51:D$75)&lt;&gt;0),135,#N/A))</f>
        <v>#N/A</v>
      </c>
    </row>
    <row r="59" customFormat="false" ht="15" hidden="false" customHeight="true" outlineLevel="0" collapsed="false">
      <c r="A59" s="464" t="n">
        <v>41609</v>
      </c>
      <c r="B59" s="462" t="n">
        <v>44393</v>
      </c>
      <c r="C59" s="462" t="n">
        <v>7995</v>
      </c>
      <c r="D59" s="462" t="n">
        <v>2368</v>
      </c>
      <c r="E59" s="441" t="n">
        <f aca="false">IF($A$51=37802,IF(COUNTBLANK(B$51:B$70)&gt;0,#N/A,B59/B$51*100),IF(COUNTBLANK(B$51:B$75)&gt;0,#N/A,B59/B$51*100))</f>
        <v>98.8774305632893</v>
      </c>
      <c r="F59" s="441" t="n">
        <f aca="false">IF($A$51=37802,IF(COUNTBLANK(C$51:C$70)&gt;0,#N/A,C59/C$51*100),IF(COUNTBLANK(C$51:C$75)&gt;0,#N/A,C59/C$51*100))</f>
        <v>98.4</v>
      </c>
      <c r="G59" s="441" t="n">
        <f aca="false">IF($A$51=37802,IF(COUNTBLANK(D$51:D$70)&gt;0,#N/A,D59/D$51*100),IF(COUNTBLANK(D$51:D$75)&gt;0,#N/A,D59/D$51*100))</f>
        <v>106.188340807175</v>
      </c>
      <c r="H59" s="463" t="n">
        <f aca="false">IF(ISERROR(L59)=1,IF(MONTH(A59)=MONTH(MAX(A$51:A$75)),A59,""),"")</f>
        <v>41609</v>
      </c>
      <c r="I59" s="441" t="n">
        <f aca="false">IF($H59&lt;&gt;"",E59,"")</f>
        <v>98.8774305632893</v>
      </c>
      <c r="J59" s="441" t="n">
        <f aca="false">IF($H59&lt;&gt;"",F59,"")</f>
        <v>98.4</v>
      </c>
      <c r="K59" s="441" t="n">
        <f aca="false">IF($H59&lt;&gt;"",G59,"")</f>
        <v>106.188340807175</v>
      </c>
      <c r="L59" s="441" t="e">
        <f aca="false">IF(A$51=37802,IF(AND(COUNTBLANK(B$51:B$70)&lt;&gt;0,COUNTBLANK(C$51:C$70)&lt;&gt;0,COUNTBLANK(D$51:D$70)&lt;&gt;0),135,#N/A),IF(AND(COUNTBLANK(B$51:B$75)&lt;&gt;0,COUNTBLANK(C$51:C$75)&lt;&gt;0,COUNTBLANK(D$51:D$75)&lt;&gt;0),135,#N/A))</f>
        <v>#N/A</v>
      </c>
    </row>
    <row r="60" customFormat="false" ht="15" hidden="false" customHeight="true" outlineLevel="0" collapsed="false">
      <c r="A60" s="464" t="n">
        <v>41699</v>
      </c>
      <c r="B60" s="462" t="n">
        <v>43662</v>
      </c>
      <c r="C60" s="462" t="n">
        <v>7925</v>
      </c>
      <c r="D60" s="462" t="n">
        <v>2334</v>
      </c>
      <c r="E60" s="441" t="n">
        <f aca="false">IF($A$51=37802,IF(COUNTBLANK(B$51:B$70)&gt;0,#N/A,B60/B$51*100),IF(COUNTBLANK(B$51:B$75)&gt;0,#N/A,B60/B$51*100))</f>
        <v>97.2492594159966</v>
      </c>
      <c r="F60" s="441" t="n">
        <f aca="false">IF($A$51=37802,IF(COUNTBLANK(C$51:C$70)&gt;0,#N/A,C60/C$51*100),IF(COUNTBLANK(C$51:C$75)&gt;0,#N/A,C60/C$51*100))</f>
        <v>97.5384615384616</v>
      </c>
      <c r="G60" s="441" t="n">
        <f aca="false">IF($A$51=37802,IF(COUNTBLANK(D$51:D$70)&gt;0,#N/A,D60/D$51*100),IF(COUNTBLANK(D$51:D$75)&gt;0,#N/A,D60/D$51*100))</f>
        <v>104.663677130045</v>
      </c>
      <c r="H60" s="463" t="str">
        <f aca="false">IF(ISERROR(L60)=1,IF(MONTH(A60)=MONTH(MAX(A$51:A$75)),A60,""),"")</f>
        <v/>
      </c>
      <c r="I60" s="441" t="str">
        <f aca="false">IF($H60&lt;&gt;"",E60,"")</f>
        <v/>
      </c>
      <c r="J60" s="441" t="str">
        <f aca="false">IF($H60&lt;&gt;"",F60,"")</f>
        <v/>
      </c>
      <c r="K60" s="441" t="str">
        <f aca="false">IF($H60&lt;&gt;"",G60,"")</f>
        <v/>
      </c>
      <c r="L60" s="441" t="e">
        <f aca="false">IF(A$51=37802,IF(AND(COUNTBLANK(B$51:B$70)&lt;&gt;0,COUNTBLANK(C$51:C$70)&lt;&gt;0,COUNTBLANK(D$51:D$70)&lt;&gt;0),135,#N/A),IF(AND(COUNTBLANK(B$51:B$75)&lt;&gt;0,COUNTBLANK(C$51:C$75)&lt;&gt;0,COUNTBLANK(D$51:D$75)&lt;&gt;0),135,#N/A))</f>
        <v>#N/A</v>
      </c>
    </row>
    <row r="61" customFormat="false" ht="15" hidden="false" customHeight="true" outlineLevel="0" collapsed="false">
      <c r="A61" s="464" t="n">
        <v>41791</v>
      </c>
      <c r="B61" s="462" t="n">
        <v>43409</v>
      </c>
      <c r="C61" s="462" t="n">
        <v>8009</v>
      </c>
      <c r="D61" s="462" t="n">
        <v>2372</v>
      </c>
      <c r="E61" s="441" t="n">
        <f aca="false">IF($A$51=37802,IF(COUNTBLANK(B$51:B$70)&gt;0,#N/A,B61/B$51*100),IF(COUNTBLANK(B$51:B$75)&gt;0,#N/A,B61/B$51*100))</f>
        <v>96.6857473773303</v>
      </c>
      <c r="F61" s="441" t="n">
        <f aca="false">IF($A$51=37802,IF(COUNTBLANK(C$51:C$70)&gt;0,#N/A,C61/C$51*100),IF(COUNTBLANK(C$51:C$75)&gt;0,#N/A,C61/C$51*100))</f>
        <v>98.5723076923077</v>
      </c>
      <c r="G61" s="441" t="n">
        <f aca="false">IF($A$51=37802,IF(COUNTBLANK(D$51:D$70)&gt;0,#N/A,D61/D$51*100),IF(COUNTBLANK(D$51:D$75)&gt;0,#N/A,D61/D$51*100))</f>
        <v>106.367713004484</v>
      </c>
      <c r="H61" s="463" t="str">
        <f aca="false">IF(ISERROR(L61)=1,IF(MONTH(A61)=MONTH(MAX(A$51:A$75)),A61,""),"")</f>
        <v/>
      </c>
      <c r="I61" s="441" t="str">
        <f aca="false">IF($H61&lt;&gt;"",E61,"")</f>
        <v/>
      </c>
      <c r="J61" s="441" t="str">
        <f aca="false">IF($H61&lt;&gt;"",F61,"")</f>
        <v/>
      </c>
      <c r="K61" s="441" t="str">
        <f aca="false">IF($H61&lt;&gt;"",G61,"")</f>
        <v/>
      </c>
      <c r="L61" s="441" t="e">
        <f aca="false">IF(A$51=37802,IF(AND(COUNTBLANK(B$51:B$70)&lt;&gt;0,COUNTBLANK(C$51:C$70)&lt;&gt;0,COUNTBLANK(D$51:D$70)&lt;&gt;0),135,#N/A),IF(AND(COUNTBLANK(B$51:B$75)&lt;&gt;0,COUNTBLANK(C$51:C$75)&lt;&gt;0,COUNTBLANK(D$51:D$75)&lt;&gt;0),135,#N/A))</f>
        <v>#N/A</v>
      </c>
    </row>
    <row r="62" customFormat="false" ht="15" hidden="false" customHeight="true" outlineLevel="0" collapsed="false">
      <c r="A62" s="464" t="n">
        <v>41883</v>
      </c>
      <c r="B62" s="462" t="n">
        <v>43728</v>
      </c>
      <c r="C62" s="462" t="n">
        <v>7997</v>
      </c>
      <c r="D62" s="462" t="n">
        <v>2471</v>
      </c>
      <c r="E62" s="441" t="n">
        <f aca="false">IF($A$51=37802,IF(COUNTBLANK(B$51:B$70)&gt;0,#N/A,B62/B$51*100),IF(COUNTBLANK(B$51:B$75)&gt;0,#N/A,B62/B$51*100))</f>
        <v>97.3962625565182</v>
      </c>
      <c r="F62" s="441" t="n">
        <f aca="false">IF($A$51=37802,IF(COUNTBLANK(C$51:C$70)&gt;0,#N/A,C62/C$51*100),IF(COUNTBLANK(C$51:C$75)&gt;0,#N/A,C62/C$51*100))</f>
        <v>98.4246153846154</v>
      </c>
      <c r="G62" s="441" t="n">
        <f aca="false">IF($A$51=37802,IF(COUNTBLANK(D$51:D$70)&gt;0,#N/A,D62/D$51*100),IF(COUNTBLANK(D$51:D$75)&gt;0,#N/A,D62/D$51*100))</f>
        <v>110.807174887892</v>
      </c>
      <c r="H62" s="463" t="str">
        <f aca="false">IF(ISERROR(L62)=1,IF(MONTH(A62)=MONTH(MAX(A$51:A$75)),A62,""),"")</f>
        <v/>
      </c>
      <c r="I62" s="441" t="str">
        <f aca="false">IF($H62&lt;&gt;"",E62,"")</f>
        <v/>
      </c>
      <c r="J62" s="441" t="str">
        <f aca="false">IF($H62&lt;&gt;"",F62,"")</f>
        <v/>
      </c>
      <c r="K62" s="441" t="str">
        <f aca="false">IF($H62&lt;&gt;"",G62,"")</f>
        <v/>
      </c>
      <c r="L62" s="441" t="e">
        <f aca="false">IF(A$51=37802,IF(AND(COUNTBLANK(B$51:B$70)&lt;&gt;0,COUNTBLANK(C$51:C$70)&lt;&gt;0,COUNTBLANK(D$51:D$70)&lt;&gt;0),135,#N/A),IF(AND(COUNTBLANK(B$51:B$75)&lt;&gt;0,COUNTBLANK(C$51:C$75)&lt;&gt;0,COUNTBLANK(D$51:D$75)&lt;&gt;0),135,#N/A))</f>
        <v>#N/A</v>
      </c>
    </row>
    <row r="63" customFormat="false" ht="15" hidden="false" customHeight="true" outlineLevel="0" collapsed="false">
      <c r="A63" s="464" t="n">
        <v>41974</v>
      </c>
      <c r="B63" s="462" t="n">
        <v>43442</v>
      </c>
      <c r="C63" s="462" t="n">
        <v>7989</v>
      </c>
      <c r="D63" s="462" t="n">
        <v>2494</v>
      </c>
      <c r="E63" s="441" t="n">
        <f aca="false">IF($A$51=37802,IF(COUNTBLANK(B$51:B$70)&gt;0,#N/A,B63/B$51*100),IF(COUNTBLANK(B$51:B$75)&gt;0,#N/A,B63/B$51*100))</f>
        <v>96.7592489475912</v>
      </c>
      <c r="F63" s="441" t="n">
        <f aca="false">IF($A$51=37802,IF(COUNTBLANK(C$51:C$70)&gt;0,#N/A,C63/C$51*100),IF(COUNTBLANK(C$51:C$75)&gt;0,#N/A,C63/C$51*100))</f>
        <v>98.3261538461538</v>
      </c>
      <c r="G63" s="441" t="n">
        <f aca="false">IF($A$51=37802,IF(COUNTBLANK(D$51:D$70)&gt;0,#N/A,D63/D$51*100),IF(COUNTBLANK(D$51:D$75)&gt;0,#N/A,D63/D$51*100))</f>
        <v>111.838565022422</v>
      </c>
      <c r="H63" s="463" t="n">
        <f aca="false">IF(ISERROR(L63)=1,IF(MONTH(A63)=MONTH(MAX(A$51:A$75)),A63,""),"")</f>
        <v>41974</v>
      </c>
      <c r="I63" s="441" t="n">
        <f aca="false">IF($H63&lt;&gt;"",E63,"")</f>
        <v>96.7592489475912</v>
      </c>
      <c r="J63" s="441" t="n">
        <f aca="false">IF($H63&lt;&gt;"",F63,"")</f>
        <v>98.3261538461538</v>
      </c>
      <c r="K63" s="441" t="n">
        <f aca="false">IF($H63&lt;&gt;"",G63,"")</f>
        <v>111.838565022422</v>
      </c>
      <c r="L63" s="441" t="e">
        <f aca="false">IF(A$51=37802,IF(AND(COUNTBLANK(B$51:B$70)&lt;&gt;0,COUNTBLANK(C$51:C$70)&lt;&gt;0,COUNTBLANK(D$51:D$70)&lt;&gt;0),135,#N/A),IF(AND(COUNTBLANK(B$51:B$75)&lt;&gt;0,COUNTBLANK(C$51:C$75)&lt;&gt;0,COUNTBLANK(D$51:D$75)&lt;&gt;0),135,#N/A))</f>
        <v>#N/A</v>
      </c>
    </row>
    <row r="64" customFormat="false" ht="15" hidden="false" customHeight="true" outlineLevel="0" collapsed="false">
      <c r="A64" s="464" t="n">
        <v>42064</v>
      </c>
      <c r="B64" s="462" t="n">
        <v>43279</v>
      </c>
      <c r="C64" s="462" t="n">
        <v>7747</v>
      </c>
      <c r="D64" s="462" t="n">
        <v>2375</v>
      </c>
      <c r="E64" s="441" t="n">
        <f aca="false">IF($A$51=37802,IF(COUNTBLANK(B$51:B$70)&gt;0,#N/A,B64/B$51*100),IF(COUNTBLANK(B$51:B$75)&gt;0,#N/A,B64/B$51*100))</f>
        <v>96.3961957369089</v>
      </c>
      <c r="F64" s="441" t="n">
        <f aca="false">IF($A$51=37802,IF(COUNTBLANK(C$51:C$70)&gt;0,#N/A,C64/C$51*100),IF(COUNTBLANK(C$51:C$75)&gt;0,#N/A,C64/C$51*100))</f>
        <v>95.3476923076923</v>
      </c>
      <c r="G64" s="441" t="n">
        <f aca="false">IF($A$51=37802,IF(COUNTBLANK(D$51:D$70)&gt;0,#N/A,D64/D$51*100),IF(COUNTBLANK(D$51:D$75)&gt;0,#N/A,D64/D$51*100))</f>
        <v>106.502242152466</v>
      </c>
      <c r="H64" s="463" t="str">
        <f aca="false">IF(ISERROR(L64)=1,IF(MONTH(A64)=MONTH(MAX(A$51:A$75)),A64,""),"")</f>
        <v/>
      </c>
      <c r="I64" s="441" t="str">
        <f aca="false">IF($H64&lt;&gt;"",E64,"")</f>
        <v/>
      </c>
      <c r="J64" s="441" t="str">
        <f aca="false">IF($H64&lt;&gt;"",F64,"")</f>
        <v/>
      </c>
      <c r="K64" s="441" t="str">
        <f aca="false">IF($H64&lt;&gt;"",G64,"")</f>
        <v/>
      </c>
      <c r="L64" s="441" t="e">
        <f aca="false">IF(A$51=37802,IF(AND(COUNTBLANK(B$51:B$70)&lt;&gt;0,COUNTBLANK(C$51:C$70)&lt;&gt;0,COUNTBLANK(D$51:D$70)&lt;&gt;0),135,#N/A),IF(AND(COUNTBLANK(B$51:B$75)&lt;&gt;0,COUNTBLANK(C$51:C$75)&lt;&gt;0,COUNTBLANK(D$51:D$75)&lt;&gt;0),135,#N/A))</f>
        <v>#N/A</v>
      </c>
    </row>
    <row r="65" customFormat="false" ht="15" hidden="false" customHeight="true" outlineLevel="0" collapsed="false">
      <c r="A65" s="464" t="n">
        <v>42156</v>
      </c>
      <c r="B65" s="462" t="n">
        <v>42891</v>
      </c>
      <c r="C65" s="462" t="n">
        <v>7838</v>
      </c>
      <c r="D65" s="462" t="n">
        <v>2416</v>
      </c>
      <c r="E65" s="441" t="n">
        <f aca="false">IF($A$51=37802,IF(COUNTBLANK(B$51:B$70)&gt;0,#N/A,B65/B$51*100),IF(COUNTBLANK(B$51:B$75)&gt;0,#N/A,B65/B$51*100))</f>
        <v>95.5319954562666</v>
      </c>
      <c r="F65" s="441" t="n">
        <f aca="false">IF($A$51=37802,IF(COUNTBLANK(C$51:C$70)&gt;0,#N/A,C65/C$51*100),IF(COUNTBLANK(C$51:C$75)&gt;0,#N/A,C65/C$51*100))</f>
        <v>96.4676923076923</v>
      </c>
      <c r="G65" s="441" t="n">
        <f aca="false">IF($A$51=37802,IF(COUNTBLANK(D$51:D$70)&gt;0,#N/A,D65/D$51*100),IF(COUNTBLANK(D$51:D$75)&gt;0,#N/A,D65/D$51*100))</f>
        <v>108.340807174888</v>
      </c>
      <c r="H65" s="463" t="str">
        <f aca="false">IF(ISERROR(L65)=1,IF(MONTH(A65)=MONTH(MAX(A$51:A$75)),A65,""),"")</f>
        <v/>
      </c>
      <c r="I65" s="441" t="str">
        <f aca="false">IF($H65&lt;&gt;"",E65,"")</f>
        <v/>
      </c>
      <c r="J65" s="441" t="str">
        <f aca="false">IF($H65&lt;&gt;"",F65,"")</f>
        <v/>
      </c>
      <c r="K65" s="441" t="str">
        <f aca="false">IF($H65&lt;&gt;"",G65,"")</f>
        <v/>
      </c>
      <c r="L65" s="441" t="e">
        <f aca="false">IF(A$51=37802,IF(AND(COUNTBLANK(B$51:B$70)&lt;&gt;0,COUNTBLANK(C$51:C$70)&lt;&gt;0,COUNTBLANK(D$51:D$70)&lt;&gt;0),135,#N/A),IF(AND(COUNTBLANK(B$51:B$75)&lt;&gt;0,COUNTBLANK(C$51:C$75)&lt;&gt;0,COUNTBLANK(D$51:D$75)&lt;&gt;0),135,#N/A))</f>
        <v>#N/A</v>
      </c>
    </row>
    <row r="66" customFormat="false" ht="15" hidden="false" customHeight="true" outlineLevel="0" collapsed="false">
      <c r="A66" s="464" t="n">
        <v>42248</v>
      </c>
      <c r="B66" s="462" t="n">
        <v>43994</v>
      </c>
      <c r="C66" s="462" t="n">
        <v>7885</v>
      </c>
      <c r="D66" s="462" t="n">
        <v>2513</v>
      </c>
      <c r="E66" s="441" t="n">
        <f aca="false">IF($A$51=37802,IF(COUNTBLANK(B$51:B$70)&gt;0,#N/A,B66/B$51*100),IF(COUNTBLANK(B$51:B$75)&gt;0,#N/A,B66/B$51*100))</f>
        <v>97.9887297592267</v>
      </c>
      <c r="F66" s="441" t="n">
        <f aca="false">IF($A$51=37802,IF(COUNTBLANK(C$51:C$70)&gt;0,#N/A,C66/C$51*100),IF(COUNTBLANK(C$51:C$75)&gt;0,#N/A,C66/C$51*100))</f>
        <v>97.0461538461538</v>
      </c>
      <c r="G66" s="441" t="n">
        <f aca="false">IF($A$51=37802,IF(COUNTBLANK(D$51:D$70)&gt;0,#N/A,D66/D$51*100),IF(COUNTBLANK(D$51:D$75)&gt;0,#N/A,D66/D$51*100))</f>
        <v>112.690582959641</v>
      </c>
      <c r="H66" s="463" t="str">
        <f aca="false">IF(ISERROR(L66)=1,IF(MONTH(A66)=MONTH(MAX(A$51:A$75)),A66,""),"")</f>
        <v/>
      </c>
      <c r="I66" s="441" t="str">
        <f aca="false">IF($H66&lt;&gt;"",E66,"")</f>
        <v/>
      </c>
      <c r="J66" s="441" t="str">
        <f aca="false">IF($H66&lt;&gt;"",F66,"")</f>
        <v/>
      </c>
      <c r="K66" s="441" t="str">
        <f aca="false">IF($H66&lt;&gt;"",G66,"")</f>
        <v/>
      </c>
      <c r="L66" s="441" t="e">
        <f aca="false">IF(A$51=37802,IF(AND(COUNTBLANK(B$51:B$70)&lt;&gt;0,COUNTBLANK(C$51:C$70)&lt;&gt;0,COUNTBLANK(D$51:D$70)&lt;&gt;0),135,#N/A),IF(AND(COUNTBLANK(B$51:B$75)&lt;&gt;0,COUNTBLANK(C$51:C$75)&lt;&gt;0,COUNTBLANK(D$51:D$75)&lt;&gt;0),135,#N/A))</f>
        <v>#N/A</v>
      </c>
    </row>
    <row r="67" customFormat="false" ht="15" hidden="false" customHeight="true" outlineLevel="0" collapsed="false">
      <c r="A67" s="464" t="n">
        <v>42339</v>
      </c>
      <c r="B67" s="462" t="n">
        <v>43783</v>
      </c>
      <c r="C67" s="462" t="n">
        <v>7943</v>
      </c>
      <c r="D67" s="462" t="n">
        <v>2474</v>
      </c>
      <c r="E67" s="441" t="n">
        <f aca="false">IF($A$51=37802,IF(COUNTBLANK(B$51:B$70)&gt;0,#N/A,B67/B$51*100),IF(COUNTBLANK(B$51:B$75)&gt;0,#N/A,B67/B$51*100))</f>
        <v>97.5187651736196</v>
      </c>
      <c r="F67" s="441" t="n">
        <f aca="false">IF($A$51=37802,IF(COUNTBLANK(C$51:C$70)&gt;0,#N/A,C67/C$51*100),IF(COUNTBLANK(C$51:C$75)&gt;0,#N/A,C67/C$51*100))</f>
        <v>97.76</v>
      </c>
      <c r="G67" s="441" t="n">
        <f aca="false">IF($A$51=37802,IF(COUNTBLANK(D$51:D$70)&gt;0,#N/A,D67/D$51*100),IF(COUNTBLANK(D$51:D$75)&gt;0,#N/A,D67/D$51*100))</f>
        <v>110.941704035874</v>
      </c>
      <c r="H67" s="463" t="n">
        <f aca="false">IF(ISERROR(L67)=1,IF(MONTH(A67)=MONTH(MAX(A$51:A$75)),A67,""),"")</f>
        <v>42339</v>
      </c>
      <c r="I67" s="441" t="n">
        <f aca="false">IF($H67&lt;&gt;"",E67,"")</f>
        <v>97.5187651736196</v>
      </c>
      <c r="J67" s="441" t="n">
        <f aca="false">IF($H67&lt;&gt;"",F67,"")</f>
        <v>97.76</v>
      </c>
      <c r="K67" s="441" t="n">
        <f aca="false">IF($H67&lt;&gt;"",G67,"")</f>
        <v>110.941704035874</v>
      </c>
      <c r="L67" s="441" t="e">
        <f aca="false">IF(A$51=37802,IF(AND(COUNTBLANK(B$51:B$70)&lt;&gt;0,COUNTBLANK(C$51:C$70)&lt;&gt;0,COUNTBLANK(D$51:D$70)&lt;&gt;0),135,#N/A),IF(AND(COUNTBLANK(B$51:B$75)&lt;&gt;0,COUNTBLANK(C$51:C$75)&lt;&gt;0,COUNTBLANK(D$51:D$75)&lt;&gt;0),135,#N/A))</f>
        <v>#N/A</v>
      </c>
    </row>
    <row r="68" customFormat="false" ht="15" hidden="false" customHeight="true" outlineLevel="0" collapsed="false">
      <c r="A68" s="464" t="n">
        <v>42430</v>
      </c>
      <c r="B68" s="462" t="n">
        <v>43558</v>
      </c>
      <c r="C68" s="462" t="n">
        <v>7769</v>
      </c>
      <c r="D68" s="462" t="n">
        <v>2500</v>
      </c>
      <c r="E68" s="441" t="n">
        <f aca="false">IF($A$51=37802,IF(COUNTBLANK(B$51:B$70)&gt;0,#N/A,B68/B$51*100),IF(COUNTBLANK(B$51:B$75)&gt;0,#N/A,B68/B$51*100))</f>
        <v>97.0176181036595</v>
      </c>
      <c r="F68" s="441" t="n">
        <f aca="false">IF($A$51=37802,IF(COUNTBLANK(C$51:C$70)&gt;0,#N/A,C68/C$51*100),IF(COUNTBLANK(C$51:C$75)&gt;0,#N/A,C68/C$51*100))</f>
        <v>95.6184615384615</v>
      </c>
      <c r="G68" s="441" t="n">
        <f aca="false">IF($A$51=37802,IF(COUNTBLANK(D$51:D$70)&gt;0,#N/A,D68/D$51*100),IF(COUNTBLANK(D$51:D$75)&gt;0,#N/A,D68/D$51*100))</f>
        <v>112.107623318386</v>
      </c>
      <c r="H68" s="463" t="str">
        <f aca="false">IF(ISERROR(L68)=1,IF(MONTH(A68)=MONTH(MAX(A$51:A$75)),A68,""),"")</f>
        <v/>
      </c>
      <c r="I68" s="441" t="str">
        <f aca="false">IF($H68&lt;&gt;"",E68,"")</f>
        <v/>
      </c>
      <c r="J68" s="441" t="str">
        <f aca="false">IF($H68&lt;&gt;"",F68,"")</f>
        <v/>
      </c>
      <c r="K68" s="441" t="str">
        <f aca="false">IF($H68&lt;&gt;"",G68,"")</f>
        <v/>
      </c>
      <c r="L68" s="441" t="e">
        <f aca="false">IF(A$51=37802,IF(AND(COUNTBLANK(B$51:B$70)&lt;&gt;0,COUNTBLANK(C$51:C$70)&lt;&gt;0,COUNTBLANK(D$51:D$70)&lt;&gt;0),135,#N/A),IF(AND(COUNTBLANK(B$51:B$75)&lt;&gt;0,COUNTBLANK(C$51:C$75)&lt;&gt;0,COUNTBLANK(D$51:D$75)&lt;&gt;0),135,#N/A))</f>
        <v>#N/A</v>
      </c>
    </row>
    <row r="69" customFormat="false" ht="15" hidden="false" customHeight="true" outlineLevel="0" collapsed="false">
      <c r="A69" s="464" t="n">
        <v>42522</v>
      </c>
      <c r="B69" s="462" t="n">
        <v>43580</v>
      </c>
      <c r="C69" s="462" t="n">
        <v>7839</v>
      </c>
      <c r="D69" s="462" t="n">
        <v>2482</v>
      </c>
      <c r="E69" s="441" t="n">
        <f aca="false">IF($A$51=37802,IF(COUNTBLANK(B$51:B$70)&gt;0,#N/A,B69/B$51*100),IF(COUNTBLANK(B$51:B$75)&gt;0,#N/A,B69/B$51*100))</f>
        <v>97.0666191505</v>
      </c>
      <c r="F69" s="441" t="n">
        <f aca="false">IF($A$51=37802,IF(COUNTBLANK(C$51:C$70)&gt;0,#N/A,C69/C$51*100),IF(COUNTBLANK(C$51:C$75)&gt;0,#N/A,C69/C$51*100))</f>
        <v>96.48</v>
      </c>
      <c r="G69" s="441" t="n">
        <f aca="false">IF($A$51=37802,IF(COUNTBLANK(D$51:D$70)&gt;0,#N/A,D69/D$51*100),IF(COUNTBLANK(D$51:D$75)&gt;0,#N/A,D69/D$51*100))</f>
        <v>111.300448430493</v>
      </c>
      <c r="H69" s="463" t="str">
        <f aca="false">IF(ISERROR(L69)=1,IF(MONTH(A69)=MONTH(MAX(A$51:A$75)),A69,""),"")</f>
        <v/>
      </c>
      <c r="I69" s="441" t="str">
        <f aca="false">IF($H69&lt;&gt;"",E69,"")</f>
        <v/>
      </c>
      <c r="J69" s="441" t="str">
        <f aca="false">IF($H69&lt;&gt;"",F69,"")</f>
        <v/>
      </c>
      <c r="K69" s="441" t="str">
        <f aca="false">IF($H69&lt;&gt;"",G69,"")</f>
        <v/>
      </c>
      <c r="L69" s="441" t="e">
        <f aca="false">IF(A$51=37802,IF(AND(COUNTBLANK(B$51:B$70)&lt;&gt;0,COUNTBLANK(C$51:C$70)&lt;&gt;0,COUNTBLANK(D$51:D$70)&lt;&gt;0),135,#N/A),IF(AND(COUNTBLANK(B$51:B$75)&lt;&gt;0,COUNTBLANK(C$51:C$75)&lt;&gt;0,COUNTBLANK(D$51:D$75)&lt;&gt;0),135,#N/A))</f>
        <v>#N/A</v>
      </c>
    </row>
    <row r="70" customFormat="false" ht="15" hidden="false" customHeight="true" outlineLevel="0" collapsed="false">
      <c r="A70" s="464" t="n">
        <v>42614</v>
      </c>
      <c r="B70" s="462" t="n">
        <v>44254</v>
      </c>
      <c r="C70" s="462" t="n">
        <v>7699</v>
      </c>
      <c r="D70" s="462" t="n">
        <v>2552</v>
      </c>
      <c r="E70" s="441" t="n">
        <f aca="false">IF($A$51=37802,IF(COUNTBLANK(B$51:B$70)&gt;0,#N/A,B70/B$51*100),IF(COUNTBLANK(B$51:B$75)&gt;0,#N/A,B70/B$51*100))</f>
        <v>98.5678330400695</v>
      </c>
      <c r="F70" s="441" t="n">
        <f aca="false">IF($A$51=37802,IF(COUNTBLANK(C$51:C$70)&gt;0,#N/A,C70/C$51*100),IF(COUNTBLANK(C$51:C$75)&gt;0,#N/A,C70/C$51*100))</f>
        <v>94.7569230769231</v>
      </c>
      <c r="G70" s="441" t="n">
        <f aca="false">IF($A$51=37802,IF(COUNTBLANK(D$51:D$70)&gt;0,#N/A,D70/D$51*100),IF(COUNTBLANK(D$51:D$75)&gt;0,#N/A,D70/D$51*100))</f>
        <v>114.439461883408</v>
      </c>
      <c r="H70" s="463" t="str">
        <f aca="false">IF(ISERROR(L70)=1,IF(MONTH(A70)=MONTH(MAX(A$51:A$75)),A70,""),"")</f>
        <v/>
      </c>
      <c r="I70" s="441" t="str">
        <f aca="false">IF($H70&lt;&gt;"",E70,"")</f>
        <v/>
      </c>
      <c r="J70" s="441" t="str">
        <f aca="false">IF($H70&lt;&gt;"",F70,"")</f>
        <v/>
      </c>
      <c r="K70" s="441" t="str">
        <f aca="false">IF($H70&lt;&gt;"",G70,"")</f>
        <v/>
      </c>
      <c r="L70" s="441" t="e">
        <f aca="false">IF(A$51=37802,IF(AND(COUNTBLANK(B$51:B$70)&lt;&gt;0,COUNTBLANK(C$51:C$70)&lt;&gt;0,COUNTBLANK(D$51:D$70)&lt;&gt;0),135,#N/A),IF(AND(COUNTBLANK(B$51:B$75)&lt;&gt;0,COUNTBLANK(C$51:C$75)&lt;&gt;0,COUNTBLANK(D$51:D$75)&lt;&gt;0),135,#N/A))</f>
        <v>#N/A</v>
      </c>
    </row>
    <row r="71" customFormat="false" ht="15" hidden="false" customHeight="true" outlineLevel="0" collapsed="false">
      <c r="A71" s="464" t="n">
        <v>42705</v>
      </c>
      <c r="B71" s="462" t="n">
        <v>44189</v>
      </c>
      <c r="C71" s="462" t="n">
        <v>7703</v>
      </c>
      <c r="D71" s="462" t="n">
        <v>2563</v>
      </c>
      <c r="E71" s="465" t="n">
        <f aca="false">IF($A$51=37802,IF(COUNTBLANK(B$51:B$70)&gt;0,#N/A,IF(ISBLANK(B71)=0,B71/B$51*100,#N/A)),IF(COUNTBLANK(B$51:B$75)&gt;0,#N/A,B71/B$51*100))</f>
        <v>98.4230572198588</v>
      </c>
      <c r="F71" s="465" t="n">
        <f aca="false">IF($A$51=37802,IF(COUNTBLANK(C$51:C$70)&gt;0,#N/A,IF(ISBLANK(C71)=0,C71/C$51*100,#N/A)),IF(COUNTBLANK(C$51:C$75)&gt;0,#N/A,C71/C$51*100))</f>
        <v>94.8061538461539</v>
      </c>
      <c r="G71" s="465" t="n">
        <f aca="false">IF($A$51=37802,IF(COUNTBLANK(D$51:D$70)&gt;0,#N/A,IF(ISBLANK(D71)=0,D71/D$51*100,#N/A)),IF(COUNTBLANK(D$51:D$75)&gt;0,#N/A,D71/D$51*100))</f>
        <v>114.932735426009</v>
      </c>
      <c r="H71" s="466" t="n">
        <f aca="false">IF(A$51=37802,IF(ISERROR(L71)=1,IF(ISBLANK(A71)=0,IF(MONTH(A71)=MONTH(MAX(A$51:A$75)),A71,""),""),""),IF(ISERROR(L71)=1,IF(MONTH(A71)=MONTH(MAX(A$51:A$75)),A71,""),""))</f>
        <v>42705</v>
      </c>
      <c r="I71" s="441" t="n">
        <f aca="false">IF($H71&lt;&gt;"",E71,"")</f>
        <v>98.4230572198588</v>
      </c>
      <c r="J71" s="441" t="n">
        <f aca="false">IF($H71&lt;&gt;"",F71,"")</f>
        <v>94.8061538461539</v>
      </c>
      <c r="K71" s="441" t="n">
        <f aca="false">IF($H71&lt;&gt;"",G71,"")</f>
        <v>114.932735426009</v>
      </c>
      <c r="L71" s="441" t="e">
        <f aca="false">IF(A$51=37802,IF(AND(COUNTBLANK(B$51:B$70)&lt;&gt;0,COUNTBLANK(C$51:C$70)&lt;&gt;0,COUNTBLANK(D$51:D$70)&lt;&gt;0),135,#N/A),IF(AND(COUNTBLANK(B$51:B$75)&lt;&gt;0,COUNTBLANK(C$51:C$75)&lt;&gt;0,COUNTBLANK(D$51:D$75)&lt;&gt;0),135,#N/A))</f>
        <v>#N/A</v>
      </c>
    </row>
    <row r="72" customFormat="false" ht="15" hidden="false" customHeight="true" outlineLevel="0" collapsed="false">
      <c r="A72" s="464" t="n">
        <v>42795</v>
      </c>
      <c r="B72" s="462" t="n">
        <v>44144</v>
      </c>
      <c r="C72" s="462" t="n">
        <v>7627</v>
      </c>
      <c r="D72" s="462" t="n">
        <v>2492</v>
      </c>
      <c r="E72" s="465" t="n">
        <f aca="false">IF($A$51=37802,IF(COUNTBLANK(B$51:B$70)&gt;0,#N/A,IF(ISBLANK(B72)=0,B72/B$51*100,#N/A)),IF(COUNTBLANK(B$51:B$75)&gt;0,#N/A,B72/B$51*100))</f>
        <v>98.3228278058668</v>
      </c>
      <c r="F72" s="465" t="n">
        <f aca="false">IF($A$51=37802,IF(COUNTBLANK(C$51:C$70)&gt;0,#N/A,IF(ISBLANK(C72)=0,C72/C$51*100,#N/A)),IF(COUNTBLANK(C$51:C$75)&gt;0,#N/A,C72/C$51*100))</f>
        <v>93.8707692307692</v>
      </c>
      <c r="G72" s="465" t="n">
        <f aca="false">IF($A$51=37802,IF(COUNTBLANK(D$51:D$70)&gt;0,#N/A,IF(ISBLANK(D72)=0,D72/D$51*100,#N/A)),IF(COUNTBLANK(D$51:D$75)&gt;0,#N/A,D72/D$51*100))</f>
        <v>111.748878923767</v>
      </c>
      <c r="H72" s="466" t="str">
        <f aca="false">IF(A$51=37802,IF(ISERROR(L72)=1,IF(ISBLANK(A72)=0,IF(MONTH(A72)=MONTH(MAX(A$51:A$75)),A72,""),""),""),IF(ISERROR(L72)=1,IF(MONTH(A72)=MONTH(MAX(A$51:A$75)),A72,""),""))</f>
        <v/>
      </c>
      <c r="I72" s="441" t="str">
        <f aca="false">IF($H72&lt;&gt;"",E72,"")</f>
        <v/>
      </c>
      <c r="J72" s="441" t="str">
        <f aca="false">IF($H72&lt;&gt;"",F72,"")</f>
        <v/>
      </c>
      <c r="K72" s="441" t="str">
        <f aca="false">IF($H72&lt;&gt;"",G72,"")</f>
        <v/>
      </c>
      <c r="L72" s="441" t="e">
        <f aca="false">IF(A$51=37802,IF(AND(COUNTBLANK(B$51:B$70)&lt;&gt;0,COUNTBLANK(C$51:C$70)&lt;&gt;0,COUNTBLANK(D$51:D$70)&lt;&gt;0),135,#N/A),IF(AND(COUNTBLANK(B$51:B$75)&lt;&gt;0,COUNTBLANK(C$51:C$75)&lt;&gt;0,COUNTBLANK(D$51:D$75)&lt;&gt;0),135,#N/A))</f>
        <v>#N/A</v>
      </c>
    </row>
    <row r="73" customFormat="false" ht="15" hidden="false" customHeight="true" outlineLevel="0" collapsed="false">
      <c r="A73" s="464" t="n">
        <v>42887</v>
      </c>
      <c r="B73" s="462" t="n">
        <v>44277</v>
      </c>
      <c r="C73" s="462" t="n">
        <v>7682</v>
      </c>
      <c r="D73" s="462" t="n">
        <v>2550</v>
      </c>
      <c r="E73" s="465" t="n">
        <f aca="false">IF($A$51=37802,IF(COUNTBLANK(B$51:B$70)&gt;0,#N/A,IF(ISBLANK(B73)=0,B73/B$51*100,#N/A)),IF(COUNTBLANK(B$51:B$75)&gt;0,#N/A,B73/B$51*100))</f>
        <v>98.619061407221</v>
      </c>
      <c r="F73" s="465" t="n">
        <f aca="false">IF($A$51=37802,IF(COUNTBLANK(C$51:C$70)&gt;0,#N/A,IF(ISBLANK(C73)=0,C73/C$51*100,#N/A)),IF(COUNTBLANK(C$51:C$75)&gt;0,#N/A,C73/C$51*100))</f>
        <v>94.5476923076923</v>
      </c>
      <c r="G73" s="465" t="n">
        <f aca="false">IF($A$51=37802,IF(COUNTBLANK(D$51:D$70)&gt;0,#N/A,IF(ISBLANK(D73)=0,D73/D$51*100,#N/A)),IF(COUNTBLANK(D$51:D$75)&gt;0,#N/A,D73/D$51*100))</f>
        <v>114.349775784753</v>
      </c>
      <c r="H73" s="466" t="str">
        <f aca="false">IF(A$51=37802,IF(ISERROR(L73)=1,IF(ISBLANK(A73)=0,IF(MONTH(A73)=MONTH(MAX(A$51:A$75)),A73,""),""),""),IF(ISERROR(L73)=1,IF(MONTH(A73)=MONTH(MAX(A$51:A$75)),A73,""),""))</f>
        <v/>
      </c>
      <c r="I73" s="441" t="str">
        <f aca="false">IF($H73&lt;&gt;"",E73,"")</f>
        <v/>
      </c>
      <c r="J73" s="441" t="str">
        <f aca="false">IF($H73&lt;&gt;"",F73,"")</f>
        <v/>
      </c>
      <c r="K73" s="441" t="str">
        <f aca="false">IF($H73&lt;&gt;"",G73,"")</f>
        <v/>
      </c>
      <c r="L73" s="441" t="e">
        <f aca="false">IF(A$51=37802,IF(AND(COUNTBLANK(B$51:B$70)&lt;&gt;0,COUNTBLANK(C$51:C$70)&lt;&gt;0,COUNTBLANK(D$51:D$70)&lt;&gt;0),135,#N/A),IF(AND(COUNTBLANK(B$51:B$75)&lt;&gt;0,COUNTBLANK(C$51:C$75)&lt;&gt;0,COUNTBLANK(D$51:D$75)&lt;&gt;0),135,#N/A))</f>
        <v>#N/A</v>
      </c>
    </row>
    <row r="74" customFormat="false" ht="15" hidden="false" customHeight="true" outlineLevel="0" collapsed="false">
      <c r="A74" s="464" t="n">
        <v>42979</v>
      </c>
      <c r="B74" s="462" t="n">
        <v>45231</v>
      </c>
      <c r="C74" s="462" t="n">
        <v>7676</v>
      </c>
      <c r="D74" s="462" t="n">
        <v>2668</v>
      </c>
      <c r="E74" s="465" t="n">
        <f aca="false">IF($A$51=37802,IF(COUNTBLANK(B$51:B$70)&gt;0,#N/A,IF(ISBLANK(B74)=0,B74/B$51*100,#N/A)),IF(COUNTBLANK(B$51:B$75)&gt;0,#N/A,B74/B$51*100))</f>
        <v>100.743924983852</v>
      </c>
      <c r="F74" s="465" t="n">
        <f aca="false">IF($A$51=37802,IF(COUNTBLANK(C$51:C$70)&gt;0,#N/A,IF(ISBLANK(C74)=0,C74/C$51*100,#N/A)),IF(COUNTBLANK(C$51:C$75)&gt;0,#N/A,C74/C$51*100))</f>
        <v>94.4738461538462</v>
      </c>
      <c r="G74" s="465" t="n">
        <f aca="false">IF($A$51=37802,IF(COUNTBLANK(D$51:D$70)&gt;0,#N/A,IF(ISBLANK(D74)=0,D74/D$51*100,#N/A)),IF(COUNTBLANK(D$51:D$75)&gt;0,#N/A,D74/D$51*100))</f>
        <v>119.641255605381</v>
      </c>
      <c r="H74" s="466" t="str">
        <f aca="false">IF(A$51=37802,IF(ISERROR(L74)=1,IF(ISBLANK(A74)=0,IF(MONTH(A74)=MONTH(MAX(A$51:A$75)),A74,""),""),""),IF(ISERROR(L74)=1,IF(MONTH(A74)=MONTH(MAX(A$51:A$75)),A74,""),""))</f>
        <v/>
      </c>
      <c r="I74" s="441" t="str">
        <f aca="false">IF($H74&lt;&gt;"",E74,"")</f>
        <v/>
      </c>
      <c r="J74" s="441" t="str">
        <f aca="false">IF($H74&lt;&gt;"",F74,"")</f>
        <v/>
      </c>
      <c r="K74" s="441" t="str">
        <f aca="false">IF($H74&lt;&gt;"",G74,"")</f>
        <v/>
      </c>
      <c r="L74" s="441" t="e">
        <f aca="false">IF(A$51=37802,IF(AND(COUNTBLANK(B$51:B$70)&lt;&gt;0,COUNTBLANK(C$51:C$70)&lt;&gt;0,COUNTBLANK(D$51:D$70)&lt;&gt;0),135,#N/A),IF(AND(COUNTBLANK(B$51:B$75)&lt;&gt;0,COUNTBLANK(C$51:C$75)&lt;&gt;0,COUNTBLANK(D$51:D$75)&lt;&gt;0),135,#N/A))</f>
        <v>#N/A</v>
      </c>
    </row>
    <row r="75" customFormat="false" ht="15" hidden="false" customHeight="true" outlineLevel="0" collapsed="false">
      <c r="A75" s="464" t="n">
        <v>43070</v>
      </c>
      <c r="B75" s="462" t="n">
        <v>45244</v>
      </c>
      <c r="C75" s="462" t="n">
        <v>7629</v>
      </c>
      <c r="D75" s="462" t="n">
        <v>2689</v>
      </c>
      <c r="E75" s="465" t="n">
        <f aca="false">IF($A$51=37802,IF(COUNTBLANK(B$51:B$70)&gt;0,#N/A,IF(ISBLANK(B75)=0,B75/B$51*100,#N/A)),IF(COUNTBLANK(B$51:B$75)&gt;0,#N/A,B75/B$51*100))</f>
        <v>100.772880147894</v>
      </c>
      <c r="F75" s="465" t="n">
        <f aca="false">IF($A$51=37802,IF(COUNTBLANK(C$51:C$70)&gt;0,#N/A,IF(ISBLANK(C75)=0,C75/C$51*100,#N/A)),IF(COUNTBLANK(C$51:C$75)&gt;0,#N/A,C75/C$51*100))</f>
        <v>93.8953846153846</v>
      </c>
      <c r="G75" s="465" t="n">
        <f aca="false">IF($A$51=37802,IF(COUNTBLANK(D$51:D$70)&gt;0,#N/A,IF(ISBLANK(D75)=0,D75/D$51*100,#N/A)),IF(COUNTBLANK(D$51:D$75)&gt;0,#N/A,D75/D$51*100))</f>
        <v>120.582959641256</v>
      </c>
      <c r="H75" s="466" t="n">
        <f aca="false">IF(A$51=37802,IF(ISERROR(L75)=1,IF(ISBLANK(A75)=0,IF(MONTH(A75)=MONTH(MAX(A$51:A$75)),A75,""),""),""),IF(ISERROR(L75)=1,IF(MONTH(A75)=MONTH(MAX(A$51:A$75)),A75,""),""))</f>
        <v>43070</v>
      </c>
      <c r="I75" s="441" t="n">
        <f aca="false">IF($H75&lt;&gt;"",E75,"")</f>
        <v>100.772880147894</v>
      </c>
      <c r="J75" s="441" t="n">
        <f aca="false">IF($H75&lt;&gt;"",F75,"")</f>
        <v>93.8953846153846</v>
      </c>
      <c r="K75" s="441" t="n">
        <f aca="false">IF($H75&lt;&gt;"",G75,"")</f>
        <v>120.582959641256</v>
      </c>
      <c r="L75" s="441" t="e">
        <f aca="false">IF(A$51=37802,IF(AND(COUNTBLANK(B$51:B$70)&lt;&gt;0,COUNTBLANK(C$51:C$70)&lt;&gt;0,COUNTBLANK(D$51:D$70)&lt;&gt;0),135,#N/A),IF(AND(COUNTBLANK(B$51:B$75)&lt;&gt;0,COUNTBLANK(C$51:C$75)&lt;&gt;0,COUNTBLANK(D$51:D$75)&lt;&gt;0),135,#N/A))</f>
        <v>#N/A</v>
      </c>
    </row>
    <row r="77" customFormat="false" ht="15" hidden="false" customHeight="true" outlineLevel="0" collapsed="false">
      <c r="I77" s="441" t="n">
        <f aca="false">IF(I75&lt;&gt;"",I75,IF(I74&lt;&gt;"",I74,IF(I73&lt;&gt;"",I73,IF(I72&lt;&gt;"",I72,IF(I71&lt;&gt;"",I71,IF(I70&lt;&gt;"",I70,""))))))</f>
        <v>100.772880147894</v>
      </c>
      <c r="J77" s="441" t="n">
        <f aca="false">IF(J75&lt;&gt;"",J75,IF(J74&lt;&gt;"",J74,IF(J73&lt;&gt;"",J73,IF(J72&lt;&gt;"",J72,IF(J71&lt;&gt;"",J71,IF(J70&lt;&gt;"",J70,""))))))</f>
        <v>93.8953846153846</v>
      </c>
      <c r="K77" s="441" t="n">
        <f aca="false">IF(K75&lt;&gt;"",K75,IF(K74&lt;&gt;"",K74,IF(K73&lt;&gt;"",K73,IF(K72&lt;&gt;"",K72,IF(K71&lt;&gt;"",K71,IF(K70&lt;&gt;"",K70,""))))))</f>
        <v>120.582959641256</v>
      </c>
    </row>
    <row r="78" customFormat="false" ht="15" hidden="false" customHeight="true" outlineLevel="0" collapsed="false">
      <c r="I78" s="467" t="n">
        <f aca="false">RANK(I77,$I77:$K77)</f>
        <v>2</v>
      </c>
      <c r="J78" s="467" t="n">
        <f aca="false">RANK(J77,$I77:$K77)</f>
        <v>3</v>
      </c>
      <c r="K78" s="467" t="n">
        <f aca="false">RANK(K77,$I77:$K77)</f>
        <v>1</v>
      </c>
    </row>
    <row r="79" customFormat="false" ht="15" hidden="false" customHeight="true" outlineLevel="0" collapsed="false">
      <c r="I79" s="441" t="str">
        <f aca="false">"SvB: "&amp;IF(I77&gt;100,"+","")&amp;TEXT(I77-100,"0,0")&amp;"%"</f>
        <v>SvB: +0,8%</v>
      </c>
      <c r="J79" s="441" t="str">
        <f aca="false">"GeB - ausschließlich: "&amp;IF(J77&gt;100,"+","")&amp;TEXT(J77-100,"0,0")&amp;"%"</f>
        <v>GeB - ausschließlich: -6,1%</v>
      </c>
      <c r="K79" s="441" t="str">
        <f aca="false">"GeB - im Nebenjob: "&amp;IF(K77&gt;100,"+","")&amp;TEXT(K77-100,"0,0")&amp;"%"</f>
        <v>GeB - im Nebenjob: +20,6%</v>
      </c>
    </row>
    <row r="81" customFormat="false" ht="15" hidden="false" customHeight="true" outlineLevel="0" collapsed="false">
      <c r="I81" s="441" t="str">
        <f aca="false">IF(ISERROR(HLOOKUP(1,I$78:K$79,2,0)),"",HLOOKUP(1,I$78:K$79,2,0))</f>
        <v>GeB - im Nebenjob: +20,6%</v>
      </c>
    </row>
    <row r="82" customFormat="false" ht="15" hidden="false" customHeight="true" outlineLevel="0" collapsed="false">
      <c r="I82" s="441" t="str">
        <f aca="false">IF(ISERROR(HLOOKUP(2,I$78:K$79,2,0)),"",HLOOKUP(2,I$78:K$79,2,0))</f>
        <v>SvB: +0,8%</v>
      </c>
    </row>
    <row r="83" customFormat="false" ht="15" hidden="false" customHeight="true" outlineLevel="0" collapsed="false">
      <c r="I83" s="441" t="str">
        <f aca="false">IF(ISERROR(HLOOKUP(3,I$78:K$79,2,0)),"",HLOOKUP(3,I$78:K$79,2,0))</f>
        <v>GeB - ausschließlich: -6,1%</v>
      </c>
    </row>
  </sheetData>
  <mergeCells count="16">
    <mergeCell ref="B4:C4"/>
    <mergeCell ref="D4:E4"/>
    <mergeCell ref="F4:G4"/>
    <mergeCell ref="H4:I4"/>
    <mergeCell ref="J4:N4"/>
    <mergeCell ref="A12:A13"/>
    <mergeCell ref="B12:C12"/>
    <mergeCell ref="D12:E12"/>
    <mergeCell ref="F12:G12"/>
    <mergeCell ref="H12:I12"/>
    <mergeCell ref="J12:N12"/>
    <mergeCell ref="A49:A50"/>
    <mergeCell ref="B49:D49"/>
    <mergeCell ref="E49:G49"/>
    <mergeCell ref="H49:H50"/>
    <mergeCell ref="I49:K49"/>
  </mergeCells>
  <printOptions headings="false" gridLines="false" gridLinesSet="true" horizontalCentered="false" verticalCentered="false"/>
  <pageMargins left="0.7875" right="0.7875"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N64"/>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4.25" zeroHeight="false" outlineLevelRow="0" outlineLevelCol="0"/>
  <cols>
    <col collapsed="false" customWidth="true" hidden="false" outlineLevel="0" max="7" min="1" style="11" width="11"/>
    <col collapsed="false" customWidth="true" hidden="false" outlineLevel="0" max="8" min="8" style="11" width="16"/>
    <col collapsed="false" customWidth="true" hidden="false" outlineLevel="0" max="1025" min="9" style="11" width="11"/>
  </cols>
  <sheetData>
    <row r="64" customFormat="false" ht="14.25" hidden="false" customHeight="false" outlineLevel="0" collapsed="false">
      <c r="N64" s="12" t="s">
        <v>5</v>
      </c>
    </row>
  </sheetData>
  <printOptions headings="false" gridLines="false" gridLinesSet="true" horizontalCentered="false" verticalCentered="false"/>
  <pageMargins left="0" right="0" top="0" bottom="0"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true"/>
  </sheetPr>
  <dimension ref="A1:F53"/>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6.5" zeroHeight="false" outlineLevelRow="0" outlineLevelCol="0"/>
  <cols>
    <col collapsed="false" customWidth="true" hidden="false" outlineLevel="0" max="1" min="1" style="13" width="6.51"/>
    <col collapsed="false" customWidth="true" hidden="false" outlineLevel="0" max="2" min="2" style="13" width="14.13"/>
    <col collapsed="false" customWidth="true" hidden="false" outlineLevel="0" max="3" min="3" style="13" width="42.37"/>
    <col collapsed="false" customWidth="true" hidden="false" outlineLevel="0" max="5" min="4" style="13" width="5"/>
    <col collapsed="false" customWidth="true" hidden="false" outlineLevel="0" max="6" min="6" style="13" width="10.62"/>
    <col collapsed="false" customWidth="true" hidden="false" outlineLevel="0" max="256" min="7" style="13" width="8.62"/>
    <col collapsed="false" customWidth="true" hidden="false" outlineLevel="0" max="257" min="257" style="13" width="6.51"/>
    <col collapsed="false" customWidth="true" hidden="false" outlineLevel="0" max="258" min="258" style="13" width="14.13"/>
    <col collapsed="false" customWidth="true" hidden="false" outlineLevel="0" max="259" min="259" style="13" width="42.37"/>
    <col collapsed="false" customWidth="true" hidden="false" outlineLevel="0" max="261" min="260" style="13" width="5"/>
    <col collapsed="false" customWidth="true" hidden="false" outlineLevel="0" max="262" min="262" style="13" width="10.62"/>
    <col collapsed="false" customWidth="true" hidden="false" outlineLevel="0" max="512" min="263" style="13" width="8.62"/>
    <col collapsed="false" customWidth="true" hidden="false" outlineLevel="0" max="513" min="513" style="13" width="6.51"/>
    <col collapsed="false" customWidth="true" hidden="false" outlineLevel="0" max="514" min="514" style="13" width="14.13"/>
    <col collapsed="false" customWidth="true" hidden="false" outlineLevel="0" max="515" min="515" style="13" width="42.37"/>
    <col collapsed="false" customWidth="true" hidden="false" outlineLevel="0" max="517" min="516" style="13" width="5"/>
    <col collapsed="false" customWidth="true" hidden="false" outlineLevel="0" max="518" min="518" style="13" width="10.62"/>
    <col collapsed="false" customWidth="true" hidden="false" outlineLevel="0" max="768" min="519" style="13" width="8.62"/>
    <col collapsed="false" customWidth="true" hidden="false" outlineLevel="0" max="769" min="769" style="13" width="6.51"/>
    <col collapsed="false" customWidth="true" hidden="false" outlineLevel="0" max="770" min="770" style="13" width="14.13"/>
    <col collapsed="false" customWidth="true" hidden="false" outlineLevel="0" max="771" min="771" style="13" width="42.37"/>
    <col collapsed="false" customWidth="true" hidden="false" outlineLevel="0" max="773" min="772" style="13" width="5"/>
    <col collapsed="false" customWidth="true" hidden="false" outlineLevel="0" max="774" min="774" style="13" width="10.62"/>
    <col collapsed="false" customWidth="true" hidden="false" outlineLevel="0" max="1025" min="775" style="13" width="8.62"/>
  </cols>
  <sheetData>
    <row r="1" s="17" customFormat="true" ht="33.75" hidden="false" customHeight="true" outlineLevel="0" collapsed="false">
      <c r="A1" s="14"/>
      <c r="B1" s="15"/>
      <c r="C1" s="15"/>
      <c r="D1" s="15"/>
      <c r="E1" s="15"/>
      <c r="F1" s="16"/>
    </row>
    <row r="2" s="22" customFormat="true" ht="15" hidden="false" customHeight="true" outlineLevel="0" collapsed="false">
      <c r="A2" s="18"/>
      <c r="B2" s="19"/>
      <c r="C2" s="20"/>
      <c r="D2" s="21"/>
      <c r="E2" s="21"/>
      <c r="F2" s="20"/>
    </row>
    <row r="3" customFormat="false" ht="12.75" hidden="false" customHeight="false" outlineLevel="0" collapsed="false">
      <c r="A3" s="22"/>
      <c r="B3" s="23"/>
      <c r="C3" s="22"/>
      <c r="D3" s="23"/>
      <c r="E3" s="22"/>
      <c r="F3" s="22"/>
    </row>
    <row r="4" s="25" customFormat="true" ht="15.75" hidden="false" customHeight="false" outlineLevel="0" collapsed="false">
      <c r="A4" s="24" t="s">
        <v>6</v>
      </c>
      <c r="B4" s="24"/>
      <c r="C4" s="24"/>
      <c r="D4" s="24"/>
      <c r="E4" s="24"/>
      <c r="F4" s="24"/>
    </row>
    <row r="5" customFormat="false" ht="12.75" hidden="false" customHeight="false" outlineLevel="0" collapsed="false">
      <c r="A5" s="22"/>
      <c r="B5" s="23"/>
      <c r="C5" s="22"/>
      <c r="D5" s="23"/>
      <c r="E5" s="22"/>
      <c r="F5" s="22"/>
    </row>
    <row r="6" customFormat="false" ht="12.75" hidden="false" customHeight="false" outlineLevel="0" collapsed="false">
      <c r="A6" s="22"/>
      <c r="B6" s="23"/>
      <c r="C6" s="22"/>
      <c r="D6" s="23"/>
      <c r="E6" s="22"/>
      <c r="F6" s="22"/>
    </row>
    <row r="7" customFormat="false" ht="12.75" hidden="false" customHeight="true" outlineLevel="0" collapsed="false">
      <c r="A7" s="26" t="s">
        <v>7</v>
      </c>
      <c r="B7" s="27"/>
      <c r="C7" s="28" t="s">
        <v>8</v>
      </c>
      <c r="D7" s="28"/>
      <c r="E7" s="28"/>
      <c r="F7" s="28"/>
    </row>
    <row r="8" customFormat="false" ht="12.75" hidden="false" customHeight="true" outlineLevel="0" collapsed="false">
      <c r="A8" s="26"/>
      <c r="B8" s="27"/>
      <c r="C8" s="28"/>
      <c r="D8" s="28"/>
      <c r="E8" s="28"/>
      <c r="F8" s="28"/>
    </row>
    <row r="9" customFormat="false" ht="12.75" hidden="false" customHeight="true" outlineLevel="0" collapsed="false">
      <c r="A9" s="26" t="s">
        <v>9</v>
      </c>
      <c r="B9" s="27"/>
      <c r="C9" s="28" t="s">
        <v>10</v>
      </c>
      <c r="D9" s="28"/>
      <c r="E9" s="28"/>
      <c r="F9" s="28"/>
    </row>
    <row r="10" customFormat="false" ht="12.75" hidden="false" customHeight="true" outlineLevel="0" collapsed="false">
      <c r="A10" s="26"/>
      <c r="B10" s="27"/>
      <c r="C10" s="28"/>
      <c r="D10" s="28"/>
      <c r="E10" s="28"/>
      <c r="F10" s="28"/>
    </row>
    <row r="11" customFormat="false" ht="12.75" hidden="false" customHeight="true" outlineLevel="0" collapsed="false">
      <c r="A11" s="26" t="s">
        <v>11</v>
      </c>
      <c r="C11" s="29" t="s">
        <v>12</v>
      </c>
      <c r="D11" s="29"/>
      <c r="E11" s="29"/>
      <c r="F11" s="29"/>
    </row>
    <row r="12" customFormat="false" ht="12.75" hidden="false" customHeight="true" outlineLevel="0" collapsed="false">
      <c r="A12" s="23"/>
      <c r="B12" s="22"/>
      <c r="C12" s="30"/>
      <c r="D12" s="28"/>
      <c r="E12" s="31"/>
      <c r="F12" s="28"/>
    </row>
    <row r="13" customFormat="false" ht="12.75" hidden="false" customHeight="true" outlineLevel="0" collapsed="false">
      <c r="A13" s="26" t="s">
        <v>13</v>
      </c>
      <c r="B13" s="22"/>
      <c r="C13" s="32" t="s">
        <v>14</v>
      </c>
      <c r="D13" s="32"/>
      <c r="E13" s="32"/>
      <c r="F13" s="32"/>
    </row>
    <row r="14" customFormat="false" ht="12.75" hidden="false" customHeight="true" outlineLevel="0" collapsed="false">
      <c r="C14" s="33"/>
      <c r="D14" s="33"/>
      <c r="E14" s="33"/>
      <c r="F14" s="33"/>
    </row>
    <row r="15" customFormat="false" ht="12.75" hidden="false" customHeight="true" outlineLevel="0" collapsed="false">
      <c r="A15" s="26" t="s">
        <v>15</v>
      </c>
      <c r="B15" s="22"/>
      <c r="C15" s="34" t="s">
        <v>16</v>
      </c>
      <c r="D15" s="28"/>
      <c r="E15" s="28"/>
      <c r="F15" s="28"/>
    </row>
    <row r="16" customFormat="false" ht="12.75" hidden="false" customHeight="true" outlineLevel="0" collapsed="false">
      <c r="A16" s="23"/>
      <c r="B16" s="22"/>
      <c r="C16" s="35"/>
      <c r="D16" s="28"/>
      <c r="E16" s="28"/>
      <c r="F16" s="28"/>
    </row>
    <row r="17" customFormat="false" ht="12.75" hidden="false" customHeight="true" outlineLevel="0" collapsed="false">
      <c r="A17" s="23" t="s">
        <v>17</v>
      </c>
      <c r="B17" s="22"/>
      <c r="C17" s="29" t="s">
        <v>18</v>
      </c>
      <c r="D17" s="28"/>
      <c r="E17" s="28"/>
      <c r="F17" s="28"/>
    </row>
    <row r="18" customFormat="false" ht="12.75" hidden="false" customHeight="true" outlineLevel="0" collapsed="false">
      <c r="A18" s="23"/>
      <c r="B18" s="22"/>
      <c r="C18" s="35"/>
      <c r="D18" s="28"/>
      <c r="E18" s="28"/>
      <c r="F18" s="28"/>
    </row>
    <row r="19" customFormat="false" ht="26.25" hidden="false" customHeight="true" outlineLevel="0" collapsed="false">
      <c r="A19" s="36" t="s">
        <v>19</v>
      </c>
      <c r="B19" s="36"/>
      <c r="C19" s="34" t="s">
        <v>20</v>
      </c>
      <c r="D19" s="28"/>
      <c r="E19" s="28"/>
      <c r="F19" s="28"/>
    </row>
    <row r="20" customFormat="false" ht="12.75" hidden="false" customHeight="true" outlineLevel="0" collapsed="false">
      <c r="A20" s="23"/>
      <c r="B20" s="22"/>
      <c r="C20" s="35"/>
      <c r="D20" s="28"/>
      <c r="E20" s="28"/>
      <c r="F20" s="28"/>
    </row>
    <row r="21" customFormat="false" ht="89.25" hidden="false" customHeight="true" outlineLevel="0" collapsed="false">
      <c r="A21" s="26" t="s">
        <v>21</v>
      </c>
      <c r="B21" s="22"/>
      <c r="C21" s="28" t="s">
        <v>22</v>
      </c>
      <c r="D21" s="28"/>
      <c r="E21" s="28"/>
      <c r="F21" s="28"/>
    </row>
    <row r="22" customFormat="false" ht="12.75" hidden="false" customHeight="true" outlineLevel="0" collapsed="false">
      <c r="A22" s="23"/>
      <c r="B22" s="22"/>
      <c r="C22" s="28"/>
      <c r="D22" s="28"/>
      <c r="E22" s="28"/>
      <c r="F22" s="28"/>
    </row>
    <row r="23" customFormat="false" ht="12.75" hidden="false" customHeight="true" outlineLevel="0" collapsed="false">
      <c r="A23" s="23" t="s">
        <v>23</v>
      </c>
      <c r="B23" s="22"/>
      <c r="C23" s="37" t="s">
        <v>24</v>
      </c>
      <c r="D23" s="37"/>
      <c r="E23" s="37"/>
      <c r="F23" s="37"/>
    </row>
    <row r="24" customFormat="false" ht="12.75" hidden="false" customHeight="false" outlineLevel="0" collapsed="false">
      <c r="A24" s="23"/>
      <c r="B24" s="22"/>
      <c r="C24" s="28" t="s">
        <v>25</v>
      </c>
      <c r="D24" s="28"/>
      <c r="E24" s="28"/>
      <c r="F24" s="28"/>
    </row>
    <row r="25" customFormat="false" ht="12.75" hidden="false" customHeight="false" outlineLevel="0" collapsed="false">
      <c r="A25" s="23"/>
      <c r="B25" s="22"/>
      <c r="C25" s="28"/>
      <c r="D25" s="28"/>
      <c r="E25" s="28"/>
      <c r="F25" s="28"/>
    </row>
    <row r="26" customFormat="false" ht="15.75" hidden="false" customHeight="true" outlineLevel="0" collapsed="false">
      <c r="A26" s="23" t="s">
        <v>26</v>
      </c>
      <c r="B26" s="22"/>
      <c r="C26" s="38" t="s">
        <v>27</v>
      </c>
      <c r="D26" s="37"/>
      <c r="E26" s="37"/>
      <c r="F26" s="37"/>
    </row>
    <row r="27" customFormat="false" ht="12.75" hidden="false" customHeight="false" outlineLevel="0" collapsed="false">
      <c r="A27" s="23"/>
      <c r="B27" s="22"/>
      <c r="C27" s="38" t="s">
        <v>28</v>
      </c>
      <c r="D27" s="37"/>
      <c r="E27" s="37"/>
      <c r="F27" s="37"/>
    </row>
    <row r="28" customFormat="false" ht="15.75" hidden="false" customHeight="true" outlineLevel="0" collapsed="false">
      <c r="A28" s="23"/>
      <c r="B28" s="22"/>
      <c r="C28" s="38" t="s">
        <v>29</v>
      </c>
      <c r="D28" s="37"/>
      <c r="E28" s="37"/>
      <c r="F28" s="37"/>
    </row>
    <row r="29" customFormat="false" ht="12.75" hidden="false" customHeight="false" outlineLevel="0" collapsed="false">
      <c r="A29" s="22" t="s">
        <v>30</v>
      </c>
      <c r="B29" s="39"/>
      <c r="C29" s="40" t="s">
        <v>31</v>
      </c>
      <c r="D29" s="41"/>
      <c r="E29" s="41"/>
      <c r="F29" s="41"/>
    </row>
    <row r="30" customFormat="false" ht="18" hidden="false" customHeight="true" outlineLevel="0" collapsed="false">
      <c r="A30" s="22" t="s">
        <v>32</v>
      </c>
      <c r="B30" s="42"/>
      <c r="C30" s="37" t="s">
        <v>33</v>
      </c>
      <c r="D30" s="37"/>
      <c r="E30" s="37"/>
      <c r="F30" s="37"/>
    </row>
    <row r="31" customFormat="false" ht="18" hidden="false" customHeight="true" outlineLevel="0" collapsed="false">
      <c r="A31" s="22" t="s">
        <v>34</v>
      </c>
      <c r="B31" s="42"/>
      <c r="C31" s="37" t="s">
        <v>35</v>
      </c>
      <c r="D31" s="37"/>
      <c r="E31" s="37"/>
      <c r="F31" s="37"/>
    </row>
    <row r="32" s="44" customFormat="true" ht="20.1" hidden="false" customHeight="true" outlineLevel="0" collapsed="false">
      <c r="A32" s="43"/>
      <c r="B32" s="43"/>
      <c r="C32" s="43"/>
      <c r="D32" s="43"/>
      <c r="E32" s="43"/>
      <c r="F32" s="43"/>
    </row>
    <row r="33" customFormat="false" ht="15" hidden="false" customHeight="true" outlineLevel="0" collapsed="false">
      <c r="A33" s="45"/>
      <c r="B33" s="45"/>
      <c r="C33" s="45"/>
      <c r="D33" s="45"/>
      <c r="E33" s="45"/>
      <c r="F33" s="45"/>
    </row>
    <row r="34" customFormat="false" ht="12.75" hidden="false" customHeight="false" outlineLevel="0" collapsed="false">
      <c r="A34" s="23" t="s">
        <v>36</v>
      </c>
      <c r="C34" s="46"/>
      <c r="D34" s="37"/>
      <c r="E34" s="37"/>
      <c r="F34" s="37"/>
    </row>
    <row r="35" customFormat="false" ht="12.75" hidden="false" customHeight="false" outlineLevel="0" collapsed="false">
      <c r="A35" s="47"/>
      <c r="C35" s="46"/>
      <c r="D35" s="37"/>
      <c r="E35" s="37"/>
      <c r="F35" s="37"/>
    </row>
    <row r="36" customFormat="false" ht="12.75" hidden="false" customHeight="true" outlineLevel="0" collapsed="false">
      <c r="A36" s="26" t="s">
        <v>37</v>
      </c>
      <c r="B36" s="27"/>
      <c r="C36" s="48" t="s">
        <v>38</v>
      </c>
      <c r="D36" s="48"/>
      <c r="E36" s="48"/>
      <c r="F36" s="48"/>
    </row>
    <row r="37" customFormat="false" ht="12.75" hidden="false" customHeight="false" outlineLevel="0" collapsed="false">
      <c r="A37" s="27"/>
      <c r="B37" s="27"/>
      <c r="C37" s="49" t="s">
        <v>39</v>
      </c>
      <c r="D37" s="49"/>
      <c r="E37" s="49"/>
      <c r="F37" s="49"/>
    </row>
    <row r="38" customFormat="false" ht="25.5" hidden="false" customHeight="true" outlineLevel="0" collapsed="false">
      <c r="A38" s="27"/>
      <c r="B38" s="27"/>
      <c r="C38" s="50" t="s">
        <v>40</v>
      </c>
      <c r="D38" s="50"/>
      <c r="E38" s="50"/>
      <c r="F38" s="50"/>
    </row>
    <row r="39" customFormat="false" ht="12.75" hidden="false" customHeight="false" outlineLevel="0" collapsed="false">
      <c r="B39" s="27"/>
    </row>
    <row r="40" customFormat="false" ht="12.75" hidden="false" customHeight="false" outlineLevel="0" collapsed="false">
      <c r="A40" s="23" t="s">
        <v>41</v>
      </c>
      <c r="C40" s="46" t="s">
        <v>42</v>
      </c>
      <c r="D40" s="37"/>
      <c r="E40" s="37"/>
      <c r="F40" s="37"/>
    </row>
    <row r="41" customFormat="false" ht="28.5" hidden="false" customHeight="true" outlineLevel="0" collapsed="false">
      <c r="C41" s="51" t="s">
        <v>43</v>
      </c>
      <c r="D41" s="51"/>
      <c r="E41" s="51"/>
      <c r="F41" s="51"/>
    </row>
    <row r="42" customFormat="false" ht="12.75" hidden="false" customHeight="false" outlineLevel="0" collapsed="false">
      <c r="C42" s="46"/>
      <c r="D42" s="37"/>
      <c r="E42" s="37"/>
      <c r="F42" s="37"/>
    </row>
    <row r="43" customFormat="false" ht="12.75" hidden="false" customHeight="true" outlineLevel="0" collapsed="false">
      <c r="A43" s="52" t="s">
        <v>44</v>
      </c>
      <c r="B43" s="53"/>
      <c r="C43" s="53" t="s">
        <v>45</v>
      </c>
      <c r="D43" s="53"/>
      <c r="E43" s="53"/>
      <c r="F43" s="53"/>
    </row>
    <row r="44" customFormat="false" ht="12.75" hidden="false" customHeight="false" outlineLevel="0" collapsed="false">
      <c r="A44" s="54"/>
      <c r="B44" s="54"/>
      <c r="C44" s="55" t="s">
        <v>46</v>
      </c>
      <c r="D44" s="54"/>
      <c r="E44" s="54"/>
      <c r="F44" s="54"/>
    </row>
    <row r="45" customFormat="false" ht="12.75" hidden="false" customHeight="false" outlineLevel="0" collapsed="false">
      <c r="A45" s="53"/>
      <c r="B45" s="53"/>
      <c r="C45" s="56" t="s">
        <v>47</v>
      </c>
      <c r="D45" s="53"/>
      <c r="E45" s="53"/>
      <c r="F45" s="53"/>
    </row>
    <row r="46" customFormat="false" ht="12.75" hidden="false" customHeight="false" outlineLevel="0" collapsed="false">
      <c r="A46" s="17"/>
      <c r="B46" s="27"/>
      <c r="C46" s="57" t="s">
        <v>48</v>
      </c>
      <c r="D46" s="38"/>
      <c r="E46" s="38"/>
      <c r="F46" s="38"/>
    </row>
    <row r="47" customFormat="false" ht="12.75" hidden="false" customHeight="false" outlineLevel="0" collapsed="false">
      <c r="A47" s="17"/>
      <c r="B47" s="22"/>
      <c r="C47" s="58" t="s">
        <v>49</v>
      </c>
      <c r="D47" s="37"/>
      <c r="E47" s="37"/>
      <c r="F47" s="37"/>
    </row>
    <row r="48" customFormat="false" ht="12.75" hidden="false" customHeight="false" outlineLevel="0" collapsed="false">
      <c r="A48" s="17"/>
      <c r="B48" s="22"/>
      <c r="C48" s="58" t="s">
        <v>50</v>
      </c>
      <c r="D48" s="37"/>
      <c r="E48" s="37"/>
      <c r="F48" s="37"/>
    </row>
    <row r="49" customFormat="false" ht="12.75" hidden="false" customHeight="false" outlineLevel="0" collapsed="false">
      <c r="A49" s="17"/>
      <c r="B49" s="22"/>
      <c r="C49" s="58" t="s">
        <v>51</v>
      </c>
      <c r="D49" s="22"/>
      <c r="E49" s="22"/>
      <c r="F49" s="22"/>
    </row>
    <row r="50" customFormat="false" ht="12.75" hidden="false" customHeight="true" outlineLevel="0" collapsed="false">
      <c r="A50" s="59"/>
      <c r="B50" s="59"/>
      <c r="C50" s="60" t="s">
        <v>52</v>
      </c>
      <c r="D50" s="59"/>
      <c r="E50" s="59"/>
      <c r="F50" s="59"/>
    </row>
    <row r="51" customFormat="false" ht="12.75" hidden="false" customHeight="true" outlineLevel="0" collapsed="false">
      <c r="A51" s="59"/>
      <c r="B51" s="59"/>
      <c r="C51" s="60" t="s">
        <v>53</v>
      </c>
      <c r="D51" s="59"/>
      <c r="E51" s="59"/>
      <c r="F51" s="59"/>
    </row>
    <row r="52" customFormat="false" ht="12.75" hidden="false" customHeight="true" outlineLevel="0" collapsed="false">
      <c r="A52" s="59"/>
      <c r="B52" s="59"/>
      <c r="C52" s="60" t="s">
        <v>54</v>
      </c>
      <c r="D52" s="59"/>
      <c r="E52" s="59"/>
      <c r="F52" s="59"/>
    </row>
    <row r="53" customFormat="false" ht="12.75" hidden="false" customHeight="true" outlineLevel="0" collapsed="false">
      <c r="A53" s="59"/>
      <c r="B53" s="59"/>
      <c r="C53" s="60" t="s">
        <v>55</v>
      </c>
      <c r="D53" s="59"/>
      <c r="E53" s="59"/>
      <c r="F53" s="59"/>
    </row>
  </sheetData>
  <mergeCells count="13">
    <mergeCell ref="A4:F4"/>
    <mergeCell ref="C7:F7"/>
    <mergeCell ref="C9:F9"/>
    <mergeCell ref="C11:D11"/>
    <mergeCell ref="E11:F11"/>
    <mergeCell ref="C13:D13"/>
    <mergeCell ref="E13:F13"/>
    <mergeCell ref="A19:B19"/>
    <mergeCell ref="C21:F21"/>
    <mergeCell ref="C36:F36"/>
    <mergeCell ref="C37:F37"/>
    <mergeCell ref="C38:F38"/>
    <mergeCell ref="C41:F41"/>
  </mergeCells>
  <hyperlinks>
    <hyperlink ref="C29" r:id="rId1" display="Statistik-Service-West@arbeitsagentur.de"/>
    <hyperlink ref="C36" r:id="rId2" display="http://statistik.arbeitsagentur.de "/>
    <hyperlink ref="C38" r:id="rId3" display="http://statistik.arbeitsagentur.de/Navigation/Statistik/Statistik-nach-Themen/Statistik-nach-Themen-Nav.html"/>
  </hyperlinks>
  <printOptions headings="false" gridLines="false" gridLinesSet="true" horizontalCentered="true" verticalCentered="false"/>
  <pageMargins left="0.708333333333333" right="0.39375"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4"/>
</worksheet>
</file>

<file path=xl/worksheets/sheet4.xml><?xml version="1.0" encoding="utf-8"?>
<worksheet xmlns="http://schemas.openxmlformats.org/spreadsheetml/2006/main" xmlns:r="http://schemas.openxmlformats.org/officeDocument/2006/relationships">
  <sheetPr filterMode="false">
    <pageSetUpPr fitToPage="true"/>
  </sheetPr>
  <dimension ref="A1:I3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6.5" zeroHeight="false" outlineLevelRow="0" outlineLevelCol="0"/>
  <cols>
    <col collapsed="false" customWidth="true" hidden="false" outlineLevel="0" max="1" min="1" style="61" width="6.87"/>
    <col collapsed="false" customWidth="true" hidden="false" outlineLevel="0" max="4" min="2" style="61" width="11.62"/>
    <col collapsed="false" customWidth="true" hidden="false" outlineLevel="0" max="5" min="5" style="61" width="5"/>
    <col collapsed="false" customWidth="true" hidden="false" outlineLevel="0" max="6" min="6" style="61" width="18.12"/>
    <col collapsed="false" customWidth="true" hidden="false" outlineLevel="0" max="7" min="7" style="62" width="6.87"/>
    <col collapsed="false" customWidth="true" hidden="false" outlineLevel="0" max="8" min="8" style="61" width="2.87"/>
    <col collapsed="false" customWidth="true" hidden="false" outlineLevel="0" max="1025" min="9" style="61" width="8.62"/>
  </cols>
  <sheetData>
    <row r="1" s="66" customFormat="true" ht="36.75" hidden="false" customHeight="true" outlineLevel="0" collapsed="false">
      <c r="A1" s="63"/>
      <c r="B1" s="64"/>
      <c r="C1" s="65"/>
      <c r="D1" s="65"/>
      <c r="E1" s="65"/>
      <c r="F1" s="65"/>
      <c r="G1" s="64"/>
      <c r="H1" s="16" t="s">
        <v>56</v>
      </c>
    </row>
    <row r="2" s="66" customFormat="true" ht="12.75" hidden="false" customHeight="true" outlineLevel="0" collapsed="false">
      <c r="A2" s="67"/>
      <c r="B2" s="68"/>
      <c r="C2" s="68"/>
      <c r="D2" s="68"/>
      <c r="E2" s="68"/>
      <c r="F2" s="68"/>
      <c r="G2" s="68"/>
      <c r="H2" s="68"/>
    </row>
    <row r="3" customFormat="false" ht="12" hidden="false" customHeight="false" outlineLevel="0" collapsed="false">
      <c r="A3" s="69"/>
      <c r="B3" s="70"/>
      <c r="C3" s="69"/>
      <c r="D3" s="69"/>
      <c r="E3" s="69"/>
      <c r="F3" s="69"/>
      <c r="G3" s="71"/>
    </row>
    <row r="4" customFormat="false" ht="15.75" hidden="false" customHeight="false" outlineLevel="0" collapsed="false">
      <c r="A4" s="72" t="s">
        <v>57</v>
      </c>
      <c r="C4" s="72"/>
      <c r="D4" s="72"/>
      <c r="E4" s="72"/>
      <c r="F4" s="72"/>
      <c r="G4" s="73"/>
    </row>
    <row r="5" customFormat="false" ht="12" hidden="false" customHeight="false" outlineLevel="0" collapsed="false"/>
    <row r="6" customFormat="false" ht="12" hidden="false" customHeight="false" outlineLevel="0" collapsed="false"/>
    <row r="7" customFormat="false" ht="15" hidden="false" customHeight="false" outlineLevel="0" collapsed="false">
      <c r="A7" s="74" t="s">
        <v>56</v>
      </c>
      <c r="B7" s="75"/>
      <c r="C7" s="76"/>
      <c r="D7" s="76"/>
      <c r="E7" s="76"/>
      <c r="F7" s="76"/>
      <c r="G7" s="77"/>
      <c r="I7" s="75"/>
    </row>
    <row r="8" s="79" customFormat="true" ht="12.75" hidden="false" customHeight="false" outlineLevel="0" collapsed="false">
      <c r="A8" s="78" t="s">
        <v>12</v>
      </c>
      <c r="C8" s="74"/>
      <c r="D8" s="74"/>
      <c r="E8" s="74"/>
      <c r="F8" s="74"/>
      <c r="G8" s="80"/>
    </row>
    <row r="9" s="79" customFormat="true" ht="15" hidden="false" customHeight="true" outlineLevel="0" collapsed="false">
      <c r="A9" s="81" t="s">
        <v>58</v>
      </c>
      <c r="C9" s="81"/>
      <c r="D9" s="81"/>
      <c r="E9" s="81"/>
      <c r="F9" s="81"/>
      <c r="G9" s="82"/>
    </row>
    <row r="10" s="79" customFormat="true" ht="16.5" hidden="false" customHeight="true" outlineLevel="0" collapsed="false">
      <c r="G10" s="83"/>
    </row>
    <row r="11" s="79" customFormat="true" ht="16.5" hidden="false" customHeight="true" outlineLevel="0" collapsed="false">
      <c r="G11" s="83"/>
    </row>
    <row r="12" s="79" customFormat="true" ht="16.5" hidden="false" customHeight="true" outlineLevel="0" collapsed="false">
      <c r="A12" s="84" t="s">
        <v>59</v>
      </c>
      <c r="G12" s="83"/>
    </row>
    <row r="13" s="79" customFormat="true" ht="20.1" hidden="false" customHeight="true" outlineLevel="0" collapsed="false">
      <c r="A13" s="79" t="s">
        <v>60</v>
      </c>
      <c r="G13" s="83"/>
    </row>
    <row r="14" s="79" customFormat="true" ht="16.5" hidden="false" customHeight="true" outlineLevel="0" collapsed="false">
      <c r="B14" s="79" t="s">
        <v>61</v>
      </c>
      <c r="G14" s="85" t="s">
        <v>62</v>
      </c>
    </row>
    <row r="15" s="79" customFormat="true" ht="20.1" hidden="false" customHeight="true" outlineLevel="0" collapsed="false">
      <c r="A15" s="79" t="s">
        <v>63</v>
      </c>
      <c r="G15" s="83"/>
    </row>
    <row r="16" s="79" customFormat="true" ht="20.1" hidden="false" customHeight="true" outlineLevel="0" collapsed="false">
      <c r="B16" s="79" t="s">
        <v>64</v>
      </c>
      <c r="G16" s="83"/>
    </row>
    <row r="17" s="79" customFormat="true" ht="19.5" hidden="false" customHeight="true" outlineLevel="0" collapsed="false">
      <c r="B17" s="79" t="s">
        <v>65</v>
      </c>
      <c r="G17" s="85" t="s">
        <v>66</v>
      </c>
    </row>
    <row r="18" s="79" customFormat="true" ht="16.5" hidden="false" customHeight="true" outlineLevel="0" collapsed="false">
      <c r="G18" s="85"/>
    </row>
    <row r="19" s="79" customFormat="true" ht="16.5" hidden="false" customHeight="true" outlineLevel="0" collapsed="false">
      <c r="A19" s="84" t="s">
        <v>67</v>
      </c>
      <c r="G19" s="85"/>
    </row>
    <row r="20" s="79" customFormat="true" ht="20.1" hidden="false" customHeight="true" outlineLevel="0" collapsed="false">
      <c r="B20" s="79" t="s">
        <v>68</v>
      </c>
      <c r="G20" s="85" t="s">
        <v>69</v>
      </c>
    </row>
    <row r="21" s="79" customFormat="true" ht="16.5" hidden="false" customHeight="true" outlineLevel="0" collapsed="false">
      <c r="B21" s="79" t="s">
        <v>61</v>
      </c>
      <c r="G21" s="85" t="s">
        <v>70</v>
      </c>
    </row>
    <row r="22" s="79" customFormat="true" ht="16.5" hidden="false" customHeight="true" outlineLevel="0" collapsed="false">
      <c r="B22" s="79" t="s">
        <v>71</v>
      </c>
      <c r="G22" s="85" t="s">
        <v>72</v>
      </c>
    </row>
    <row r="23" s="79" customFormat="true" ht="16.5" hidden="false" customHeight="true" outlineLevel="0" collapsed="false">
      <c r="B23" s="79" t="s">
        <v>73</v>
      </c>
      <c r="G23" s="85" t="s">
        <v>74</v>
      </c>
    </row>
    <row r="24" s="79" customFormat="true" ht="16.5" hidden="false" customHeight="true" outlineLevel="0" collapsed="false">
      <c r="G24" s="85"/>
    </row>
    <row r="25" s="79" customFormat="true" ht="16.5" hidden="false" customHeight="true" outlineLevel="0" collapsed="false">
      <c r="A25" s="84" t="s">
        <v>75</v>
      </c>
      <c r="G25" s="85"/>
    </row>
    <row r="26" s="79" customFormat="true" ht="20.1" hidden="false" customHeight="true" outlineLevel="0" collapsed="false">
      <c r="B26" s="79" t="s">
        <v>68</v>
      </c>
      <c r="G26" s="85" t="s">
        <v>76</v>
      </c>
    </row>
    <row r="27" s="79" customFormat="true" ht="16.5" hidden="false" customHeight="true" outlineLevel="0" collapsed="false">
      <c r="B27" s="79" t="s">
        <v>61</v>
      </c>
      <c r="G27" s="85" t="s">
        <v>77</v>
      </c>
    </row>
    <row r="28" s="79" customFormat="true" ht="16.5" hidden="false" customHeight="true" outlineLevel="0" collapsed="false">
      <c r="B28" s="79" t="s">
        <v>71</v>
      </c>
      <c r="G28" s="85" t="s">
        <v>78</v>
      </c>
    </row>
    <row r="29" s="79" customFormat="true" ht="16.5" hidden="false" customHeight="true" outlineLevel="0" collapsed="false">
      <c r="B29" s="79" t="s">
        <v>73</v>
      </c>
      <c r="G29" s="85" t="s">
        <v>79</v>
      </c>
    </row>
    <row r="30" s="79" customFormat="true" ht="16.5" hidden="false" customHeight="true" outlineLevel="0" collapsed="false">
      <c r="G30" s="85"/>
    </row>
    <row r="31" s="79" customFormat="true" ht="20.1" hidden="false" customHeight="true" outlineLevel="0" collapsed="false">
      <c r="A31" s="84" t="s">
        <v>80</v>
      </c>
      <c r="G31" s="85"/>
    </row>
    <row r="32" s="79" customFormat="true" ht="16.5" hidden="false" customHeight="true" outlineLevel="0" collapsed="false">
      <c r="B32" s="79" t="s">
        <v>81</v>
      </c>
      <c r="G32" s="85" t="s">
        <v>82</v>
      </c>
    </row>
  </sheetData>
  <hyperlinks>
    <hyperlink ref="G14" location="'Tabelle 1'!A1" display="Tabelle 1"/>
    <hyperlink ref="G17" location="Diagramm!A1" display="Diagramm"/>
    <hyperlink ref="G20" location="'Tabelle 2.1'!A1" display="Tabelle 2.1"/>
    <hyperlink ref="G21" location="'Tabelle 2.2'!A1" display="Tabelle 2.2"/>
    <hyperlink ref="G22" location="'Tabelle 2.3'!A1" display="Tabelle 2.3"/>
    <hyperlink ref="G23" location="'Tabelle 2.4'!A1" display="Tabelle 2.4"/>
    <hyperlink ref="G26" location="'Tabelle 3.1'!A1" display="Tabelle 3.1"/>
    <hyperlink ref="G27" location="'Tabelle 3.2'!A1" display="Tabelle 3.2"/>
    <hyperlink ref="G28" location="'Tabelle 3.3'!A1" display="Tabelle 3.3"/>
    <hyperlink ref="G29" location="'Tabelle 3.4'!A1" display="Tabelle 3.4"/>
    <hyperlink ref="G32" location="'Tabelle 4'!A1" display="Tabelle 4"/>
  </hyperlinks>
  <printOptions headings="false" gridLines="false" gridLinesSet="true" horizontalCentered="true" verticalCentered="false"/>
  <pageMargins left="0.708333333333333" right="0.39375"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true"/>
  </sheetPr>
  <dimension ref="A1:O6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95" zeroHeight="false" outlineLevelRow="0" outlineLevelCol="0"/>
  <cols>
    <col collapsed="false" customWidth="true" hidden="false" outlineLevel="0" max="1" min="1" style="86" width="3.25"/>
    <col collapsed="false" customWidth="true" hidden="false" outlineLevel="0" max="2" min="2" style="86" width="16.5"/>
    <col collapsed="false" customWidth="true" hidden="false" outlineLevel="0" max="3" min="3" style="87" width="5.87"/>
    <col collapsed="false" customWidth="true" hidden="false" outlineLevel="0" max="9" min="4" style="88" width="8.5"/>
    <col collapsed="false" customWidth="true" hidden="false" outlineLevel="0" max="10" min="10" style="89" width="8.5"/>
    <col collapsed="false" customWidth="true" hidden="false" outlineLevel="0" max="11" min="11" style="86" width="8.5"/>
    <col collapsed="false" customWidth="true" hidden="false" outlineLevel="0" max="1025" min="12" style="86" width="7.75"/>
  </cols>
  <sheetData>
    <row r="1" s="66" customFormat="true" ht="36.75" hidden="false" customHeight="true" outlineLevel="0" collapsed="false">
      <c r="A1" s="63"/>
      <c r="B1" s="64"/>
      <c r="C1" s="65"/>
      <c r="D1" s="65"/>
      <c r="E1" s="65"/>
      <c r="F1" s="65"/>
      <c r="G1" s="64"/>
      <c r="H1" s="64"/>
      <c r="I1" s="64"/>
      <c r="J1" s="16" t="s">
        <v>56</v>
      </c>
    </row>
    <row r="2" s="66" customFormat="true" ht="11.25" hidden="false" customHeight="true" outlineLevel="0" collapsed="false">
      <c r="A2" s="67"/>
      <c r="B2" s="68"/>
      <c r="C2" s="68"/>
      <c r="D2" s="68"/>
      <c r="E2" s="68"/>
      <c r="F2" s="68"/>
      <c r="G2" s="68"/>
      <c r="H2" s="68"/>
      <c r="I2" s="68"/>
      <c r="J2" s="68"/>
    </row>
    <row r="3" s="25" customFormat="true" ht="20.1" hidden="false" customHeight="true" outlineLevel="0" collapsed="false">
      <c r="A3" s="90" t="s">
        <v>83</v>
      </c>
      <c r="B3" s="90"/>
      <c r="C3" s="90"/>
      <c r="D3" s="90"/>
      <c r="E3" s="90"/>
      <c r="F3" s="90"/>
      <c r="G3" s="90"/>
      <c r="H3" s="90"/>
      <c r="I3" s="90"/>
      <c r="J3" s="90"/>
    </row>
    <row r="4" s="25" customFormat="true" ht="12" hidden="false" customHeight="true" outlineLevel="0" collapsed="false">
      <c r="A4" s="91" t="s">
        <v>84</v>
      </c>
      <c r="B4" s="91"/>
      <c r="C4" s="91"/>
      <c r="D4" s="91"/>
      <c r="E4" s="91"/>
      <c r="F4" s="91"/>
      <c r="G4" s="91"/>
      <c r="H4" s="91"/>
      <c r="I4" s="91"/>
      <c r="J4" s="91"/>
    </row>
    <row r="5" s="25" customFormat="true" ht="12" hidden="false" customHeight="true" outlineLevel="0" collapsed="false">
      <c r="A5" s="92" t="s">
        <v>58</v>
      </c>
      <c r="B5" s="92"/>
      <c r="C5" s="92"/>
      <c r="D5" s="92"/>
      <c r="E5" s="93"/>
      <c r="F5" s="93"/>
      <c r="G5" s="93"/>
      <c r="H5" s="93"/>
      <c r="I5" s="93"/>
      <c r="J5" s="93"/>
    </row>
    <row r="6" s="25" customFormat="true" ht="11.25" hidden="false" customHeight="true" outlineLevel="0" collapsed="false">
      <c r="A6" s="94"/>
      <c r="B6" s="94"/>
      <c r="C6" s="94"/>
      <c r="D6" s="94"/>
      <c r="E6" s="94"/>
      <c r="F6" s="94"/>
      <c r="G6" s="94"/>
      <c r="H6" s="94"/>
      <c r="I6" s="94"/>
      <c r="J6" s="94"/>
    </row>
    <row r="7" s="66" customFormat="true" ht="12" hidden="false" customHeight="true" outlineLevel="0" collapsed="false">
      <c r="A7" s="95" t="s">
        <v>85</v>
      </c>
      <c r="B7" s="95"/>
      <c r="C7" s="96" t="s">
        <v>86</v>
      </c>
      <c r="D7" s="97" t="s">
        <v>87</v>
      </c>
      <c r="E7" s="97"/>
      <c r="F7" s="97"/>
      <c r="G7" s="97"/>
      <c r="H7" s="97"/>
      <c r="I7" s="96" t="s">
        <v>88</v>
      </c>
      <c r="J7" s="96"/>
      <c r="K7" s="98"/>
      <c r="L7" s="98"/>
      <c r="M7" s="98"/>
      <c r="N7" s="98"/>
      <c r="O7" s="98"/>
    </row>
    <row r="8" customFormat="false" ht="34.5" hidden="false" customHeight="true" outlineLevel="0" collapsed="false">
      <c r="A8" s="95"/>
      <c r="B8" s="95"/>
      <c r="C8" s="96"/>
      <c r="D8" s="99" t="s">
        <v>89</v>
      </c>
      <c r="E8" s="99" t="s">
        <v>90</v>
      </c>
      <c r="F8" s="99" t="s">
        <v>91</v>
      </c>
      <c r="G8" s="99" t="s">
        <v>92</v>
      </c>
      <c r="H8" s="99" t="s">
        <v>93</v>
      </c>
      <c r="I8" s="96"/>
      <c r="J8" s="96"/>
    </row>
    <row r="9" customFormat="false" ht="12" hidden="false" customHeight="true" outlineLevel="0" collapsed="false">
      <c r="A9" s="95"/>
      <c r="B9" s="95"/>
      <c r="C9" s="96"/>
      <c r="D9" s="99"/>
      <c r="E9" s="99"/>
      <c r="F9" s="99"/>
      <c r="G9" s="99"/>
      <c r="H9" s="99"/>
      <c r="I9" s="100" t="s">
        <v>94</v>
      </c>
      <c r="J9" s="101" t="s">
        <v>95</v>
      </c>
    </row>
    <row r="10" customFormat="false" ht="12" hidden="false" customHeight="true" outlineLevel="0" collapsed="false">
      <c r="A10" s="95"/>
      <c r="B10" s="95"/>
      <c r="C10" s="96"/>
      <c r="D10" s="102" t="n">
        <v>1</v>
      </c>
      <c r="E10" s="102" t="n">
        <v>2</v>
      </c>
      <c r="F10" s="102" t="n">
        <v>3</v>
      </c>
      <c r="G10" s="102" t="n">
        <v>4</v>
      </c>
      <c r="H10" s="102" t="n">
        <v>5</v>
      </c>
      <c r="I10" s="102" t="n">
        <v>6</v>
      </c>
      <c r="J10" s="102" t="n">
        <v>7</v>
      </c>
      <c r="K10" s="103"/>
    </row>
    <row r="11" s="112" customFormat="true" ht="18" hidden="false" customHeight="true" outlineLevel="0" collapsed="false">
      <c r="A11" s="104" t="s">
        <v>67</v>
      </c>
      <c r="B11" s="105"/>
      <c r="C11" s="106"/>
      <c r="D11" s="107"/>
      <c r="E11" s="108"/>
      <c r="F11" s="108"/>
      <c r="G11" s="108"/>
      <c r="H11" s="109"/>
      <c r="I11" s="110"/>
      <c r="J11" s="111"/>
    </row>
    <row r="12" s="112" customFormat="true" ht="13.5" hidden="false" customHeight="true" outlineLevel="0" collapsed="false">
      <c r="A12" s="113" t="s">
        <v>96</v>
      </c>
      <c r="B12" s="114"/>
      <c r="C12" s="115" t="n">
        <v>100</v>
      </c>
      <c r="D12" s="116" t="n">
        <v>45244</v>
      </c>
      <c r="E12" s="116" t="n">
        <v>45231</v>
      </c>
      <c r="F12" s="116" t="n">
        <v>44277</v>
      </c>
      <c r="G12" s="116" t="n">
        <v>44144</v>
      </c>
      <c r="H12" s="116" t="n">
        <v>44189</v>
      </c>
      <c r="I12" s="117" t="n">
        <v>1055</v>
      </c>
      <c r="J12" s="118" t="n">
        <v>2.38747199529295</v>
      </c>
      <c r="N12" s="119"/>
    </row>
    <row r="13" s="112" customFormat="true" ht="13.5" hidden="false" customHeight="true" outlineLevel="0" collapsed="false">
      <c r="A13" s="120" t="s">
        <v>97</v>
      </c>
      <c r="B13" s="121" t="s">
        <v>98</v>
      </c>
      <c r="C13" s="115" t="n">
        <v>54.2878613738838</v>
      </c>
      <c r="D13" s="116" t="n">
        <v>24562</v>
      </c>
      <c r="E13" s="116" t="n">
        <v>24550</v>
      </c>
      <c r="F13" s="116" t="n">
        <v>23971</v>
      </c>
      <c r="G13" s="116" t="n">
        <v>23919</v>
      </c>
      <c r="H13" s="116" t="n">
        <v>23985</v>
      </c>
      <c r="I13" s="117" t="n">
        <v>577</v>
      </c>
      <c r="J13" s="118" t="n">
        <v>2.40567021054826</v>
      </c>
    </row>
    <row r="14" s="112" customFormat="true" ht="13.5" hidden="false" customHeight="true" outlineLevel="0" collapsed="false">
      <c r="A14" s="122"/>
      <c r="B14" s="121" t="s">
        <v>99</v>
      </c>
      <c r="C14" s="115" t="n">
        <v>45.7121386261162</v>
      </c>
      <c r="D14" s="116" t="n">
        <v>20682</v>
      </c>
      <c r="E14" s="116" t="n">
        <v>20681</v>
      </c>
      <c r="F14" s="116" t="n">
        <v>20306</v>
      </c>
      <c r="G14" s="116" t="n">
        <v>20225</v>
      </c>
      <c r="H14" s="116" t="n">
        <v>20204</v>
      </c>
      <c r="I14" s="117" t="n">
        <v>478</v>
      </c>
      <c r="J14" s="118" t="n">
        <v>2.3658681449218</v>
      </c>
    </row>
    <row r="15" s="112" customFormat="true" ht="13.5" hidden="false" customHeight="true" outlineLevel="0" collapsed="false">
      <c r="A15" s="120" t="s">
        <v>97</v>
      </c>
      <c r="B15" s="123" t="s">
        <v>100</v>
      </c>
      <c r="C15" s="115" t="n">
        <v>10.0499513747679</v>
      </c>
      <c r="D15" s="116" t="n">
        <v>4547</v>
      </c>
      <c r="E15" s="116" t="n">
        <v>4695</v>
      </c>
      <c r="F15" s="116" t="n">
        <v>4101</v>
      </c>
      <c r="G15" s="116" t="n">
        <v>4282</v>
      </c>
      <c r="H15" s="116" t="n">
        <v>4449</v>
      </c>
      <c r="I15" s="117" t="n">
        <v>98</v>
      </c>
      <c r="J15" s="118" t="n">
        <v>2.20274218925601</v>
      </c>
    </row>
    <row r="16" s="112" customFormat="true" ht="13.5" hidden="false" customHeight="true" outlineLevel="0" collapsed="false">
      <c r="A16" s="120"/>
      <c r="B16" s="123" t="s">
        <v>101</v>
      </c>
      <c r="C16" s="115" t="n">
        <v>69.5849173371055</v>
      </c>
      <c r="D16" s="116" t="n">
        <v>31483</v>
      </c>
      <c r="E16" s="116" t="n">
        <v>31505</v>
      </c>
      <c r="F16" s="116" t="n">
        <v>31274</v>
      </c>
      <c r="G16" s="116" t="n">
        <v>31171</v>
      </c>
      <c r="H16" s="116" t="n">
        <v>31170</v>
      </c>
      <c r="I16" s="117" t="n">
        <v>313</v>
      </c>
      <c r="J16" s="118" t="n">
        <v>1.00417067693295</v>
      </c>
    </row>
    <row r="17" s="112" customFormat="true" ht="13.5" hidden="false" customHeight="true" outlineLevel="0" collapsed="false">
      <c r="A17" s="120"/>
      <c r="B17" s="123" t="s">
        <v>102</v>
      </c>
      <c r="C17" s="115" t="n">
        <v>19.4412518787021</v>
      </c>
      <c r="D17" s="116" t="n">
        <v>8796</v>
      </c>
      <c r="E17" s="116" t="n">
        <v>8645</v>
      </c>
      <c r="F17" s="116" t="n">
        <v>8542</v>
      </c>
      <c r="G17" s="116" t="n">
        <v>8361</v>
      </c>
      <c r="H17" s="116" t="n">
        <v>8263</v>
      </c>
      <c r="I17" s="117" t="n">
        <v>533</v>
      </c>
      <c r="J17" s="118" t="n">
        <v>6.45044172818589</v>
      </c>
    </row>
    <row r="18" s="112" customFormat="true" ht="13.5" hidden="false" customHeight="true" outlineLevel="0" collapsed="false">
      <c r="A18" s="122"/>
      <c r="B18" s="123" t="s">
        <v>103</v>
      </c>
      <c r="C18" s="115" t="n">
        <v>0.923879409424454</v>
      </c>
      <c r="D18" s="116" t="n">
        <v>418</v>
      </c>
      <c r="E18" s="116" t="n">
        <v>386</v>
      </c>
      <c r="F18" s="116" t="n">
        <v>360</v>
      </c>
      <c r="G18" s="116" t="n">
        <v>330</v>
      </c>
      <c r="H18" s="116" t="n">
        <v>307</v>
      </c>
      <c r="I18" s="117" t="n">
        <v>111</v>
      </c>
      <c r="J18" s="118" t="n">
        <v>36.1563517915309</v>
      </c>
    </row>
    <row r="19" s="112" customFormat="true" ht="13.5" hidden="false" customHeight="true" outlineLevel="0" collapsed="false">
      <c r="A19" s="122"/>
      <c r="B19" s="123" t="s">
        <v>104</v>
      </c>
      <c r="C19" s="115" t="n">
        <v>0.263018300769163</v>
      </c>
      <c r="D19" s="116" t="n">
        <v>119</v>
      </c>
      <c r="E19" s="116" t="n">
        <v>114</v>
      </c>
      <c r="F19" s="116" t="n">
        <v>94</v>
      </c>
      <c r="G19" s="116" t="n">
        <v>80</v>
      </c>
      <c r="H19" s="116" t="n">
        <v>59</v>
      </c>
      <c r="I19" s="117" t="n">
        <v>60</v>
      </c>
      <c r="J19" s="118" t="n">
        <v>101.694915254237</v>
      </c>
    </row>
    <row r="20" s="112" customFormat="true" ht="13.5" hidden="false" customHeight="true" outlineLevel="0" collapsed="false">
      <c r="A20" s="120" t="s">
        <v>105</v>
      </c>
      <c r="B20" s="124" t="s">
        <v>106</v>
      </c>
      <c r="C20" s="115" t="n">
        <v>70.3562903368402</v>
      </c>
      <c r="D20" s="116" t="n">
        <v>31832</v>
      </c>
      <c r="E20" s="116" t="n">
        <v>32035</v>
      </c>
      <c r="F20" s="116" t="n">
        <v>31208</v>
      </c>
      <c r="G20" s="116" t="n">
        <v>31387</v>
      </c>
      <c r="H20" s="116" t="n">
        <v>31578</v>
      </c>
      <c r="I20" s="117" t="n">
        <v>254</v>
      </c>
      <c r="J20" s="118" t="n">
        <v>0.804357464057255</v>
      </c>
    </row>
    <row r="21" s="112" customFormat="true" ht="13.5" hidden="false" customHeight="true" outlineLevel="0" collapsed="false">
      <c r="A21" s="122"/>
      <c r="B21" s="124" t="s">
        <v>107</v>
      </c>
      <c r="C21" s="115" t="n">
        <v>29.6437096631598</v>
      </c>
      <c r="D21" s="116" t="n">
        <v>13412</v>
      </c>
      <c r="E21" s="116" t="n">
        <v>13196</v>
      </c>
      <c r="F21" s="116" t="n">
        <v>13069</v>
      </c>
      <c r="G21" s="116" t="n">
        <v>12757</v>
      </c>
      <c r="H21" s="116" t="n">
        <v>12611</v>
      </c>
      <c r="I21" s="117" t="n">
        <v>801</v>
      </c>
      <c r="J21" s="118" t="n">
        <v>6.35159781143446</v>
      </c>
    </row>
    <row r="22" s="112" customFormat="true" ht="13.5" hidden="false" customHeight="true" outlineLevel="0" collapsed="false">
      <c r="A22" s="120" t="s">
        <v>105</v>
      </c>
      <c r="B22" s="124" t="s">
        <v>108</v>
      </c>
      <c r="C22" s="115" t="n">
        <v>88.8802935195827</v>
      </c>
      <c r="D22" s="116" t="n">
        <v>40213</v>
      </c>
      <c r="E22" s="116" t="n">
        <v>40320</v>
      </c>
      <c r="F22" s="116" t="n">
        <v>39651</v>
      </c>
      <c r="G22" s="116" t="n">
        <v>39685</v>
      </c>
      <c r="H22" s="116" t="n">
        <v>39825</v>
      </c>
      <c r="I22" s="117" t="n">
        <v>388</v>
      </c>
      <c r="J22" s="118" t="n">
        <v>0.974262397991212</v>
      </c>
    </row>
    <row r="23" s="112" customFormat="true" ht="13.5" hidden="false" customHeight="true" outlineLevel="0" collapsed="false">
      <c r="A23" s="125"/>
      <c r="B23" s="126" t="s">
        <v>109</v>
      </c>
      <c r="C23" s="127" t="n">
        <v>11.0445583944832</v>
      </c>
      <c r="D23" s="116" t="n">
        <v>4997</v>
      </c>
      <c r="E23" s="116" t="n">
        <v>4882</v>
      </c>
      <c r="F23" s="116" t="n">
        <v>4597</v>
      </c>
      <c r="G23" s="116" t="n">
        <v>4434</v>
      </c>
      <c r="H23" s="116" t="n">
        <v>4335</v>
      </c>
      <c r="I23" s="117" t="n">
        <v>662</v>
      </c>
      <c r="J23" s="118" t="n">
        <v>15.2710495963091</v>
      </c>
    </row>
    <row r="24" s="112" customFormat="true" ht="18" hidden="false" customHeight="true" outlineLevel="0" collapsed="false">
      <c r="A24" s="128" t="s">
        <v>110</v>
      </c>
      <c r="B24" s="105"/>
      <c r="C24" s="129"/>
      <c r="D24" s="130"/>
      <c r="E24" s="131"/>
      <c r="F24" s="131"/>
      <c r="G24" s="131"/>
      <c r="H24" s="132"/>
      <c r="I24" s="133"/>
      <c r="J24" s="134"/>
    </row>
    <row r="25" s="112" customFormat="true" ht="15.75" hidden="false" customHeight="true" outlineLevel="0" collapsed="false">
      <c r="A25" s="113" t="s">
        <v>111</v>
      </c>
      <c r="B25" s="114"/>
      <c r="C25" s="135"/>
      <c r="D25" s="136"/>
      <c r="E25" s="137"/>
      <c r="F25" s="137"/>
      <c r="G25" s="137"/>
      <c r="H25" s="138"/>
      <c r="I25" s="139"/>
      <c r="J25" s="140"/>
    </row>
    <row r="26" s="112" customFormat="true" ht="13.5" hidden="false" customHeight="true" outlineLevel="0" collapsed="false">
      <c r="A26" s="113" t="s">
        <v>96</v>
      </c>
      <c r="B26" s="114"/>
      <c r="C26" s="115" t="n">
        <v>100</v>
      </c>
      <c r="D26" s="141" t="n">
        <v>10318</v>
      </c>
      <c r="E26" s="116" t="n">
        <v>10344</v>
      </c>
      <c r="F26" s="116" t="n">
        <v>10232</v>
      </c>
      <c r="G26" s="116" t="n">
        <v>10119</v>
      </c>
      <c r="H26" s="142" t="n">
        <v>10266</v>
      </c>
      <c r="I26" s="117" t="n">
        <v>52</v>
      </c>
      <c r="J26" s="118" t="n">
        <v>0.50652639781804</v>
      </c>
    </row>
    <row r="27" s="112" customFormat="true" ht="13.5" hidden="false" customHeight="true" outlineLevel="0" collapsed="false">
      <c r="A27" s="120" t="s">
        <v>97</v>
      </c>
      <c r="B27" s="121" t="s">
        <v>98</v>
      </c>
      <c r="C27" s="115" t="n">
        <v>41.0641597208761</v>
      </c>
      <c r="D27" s="117" t="n">
        <v>4237</v>
      </c>
      <c r="E27" s="116" t="n">
        <v>4262</v>
      </c>
      <c r="F27" s="116" t="n">
        <v>4165</v>
      </c>
      <c r="G27" s="116" t="n">
        <v>4080</v>
      </c>
      <c r="H27" s="142" t="n">
        <v>4093</v>
      </c>
      <c r="I27" s="117" t="n">
        <v>144</v>
      </c>
      <c r="J27" s="118" t="n">
        <v>3.51820180796482</v>
      </c>
    </row>
    <row r="28" s="112" customFormat="true" ht="13.5" hidden="false" customHeight="true" outlineLevel="0" collapsed="false">
      <c r="A28" s="122"/>
      <c r="B28" s="121" t="s">
        <v>99</v>
      </c>
      <c r="C28" s="115" t="n">
        <v>58.9358402791239</v>
      </c>
      <c r="D28" s="117" t="n">
        <v>6081</v>
      </c>
      <c r="E28" s="116" t="n">
        <v>6082</v>
      </c>
      <c r="F28" s="116" t="n">
        <v>6067</v>
      </c>
      <c r="G28" s="116" t="n">
        <v>6039</v>
      </c>
      <c r="H28" s="142" t="n">
        <v>6173</v>
      </c>
      <c r="I28" s="117" t="n">
        <v>-92</v>
      </c>
      <c r="J28" s="118" t="n">
        <v>-1.49036125060748</v>
      </c>
    </row>
    <row r="29" s="112" customFormat="true" ht="13.5" hidden="false" customHeight="true" outlineLevel="0" collapsed="false">
      <c r="A29" s="120" t="s">
        <v>97</v>
      </c>
      <c r="B29" s="123" t="s">
        <v>100</v>
      </c>
      <c r="C29" s="115" t="n">
        <v>12.9094785811204</v>
      </c>
      <c r="D29" s="117" t="n">
        <v>1332</v>
      </c>
      <c r="E29" s="116" t="n">
        <v>1278</v>
      </c>
      <c r="F29" s="116" t="n">
        <v>1268</v>
      </c>
      <c r="G29" s="116" t="n">
        <v>1231</v>
      </c>
      <c r="H29" s="142" t="n">
        <v>1233</v>
      </c>
      <c r="I29" s="117" t="n">
        <v>99</v>
      </c>
      <c r="J29" s="118" t="n">
        <v>8.02919708029197</v>
      </c>
    </row>
    <row r="30" s="112" customFormat="true" ht="13.5" hidden="false" customHeight="true" outlineLevel="0" collapsed="false">
      <c r="A30" s="120"/>
      <c r="B30" s="123" t="s">
        <v>101</v>
      </c>
      <c r="C30" s="115" t="n">
        <v>52.7912386121341</v>
      </c>
      <c r="D30" s="117" t="n">
        <v>5447</v>
      </c>
      <c r="E30" s="116" t="n">
        <v>5529</v>
      </c>
      <c r="F30" s="116" t="n">
        <v>5455</v>
      </c>
      <c r="G30" s="116" t="n">
        <v>5404</v>
      </c>
      <c r="H30" s="142" t="n">
        <v>5514</v>
      </c>
      <c r="I30" s="117" t="n">
        <v>-67</v>
      </c>
      <c r="J30" s="118" t="n">
        <v>-1.21508886470802</v>
      </c>
    </row>
    <row r="31" s="112" customFormat="true" ht="13.5" hidden="false" customHeight="true" outlineLevel="0" collapsed="false">
      <c r="A31" s="120"/>
      <c r="B31" s="123" t="s">
        <v>102</v>
      </c>
      <c r="C31" s="115" t="n">
        <v>21.2831944175228</v>
      </c>
      <c r="D31" s="117" t="n">
        <v>2196</v>
      </c>
      <c r="E31" s="116" t="n">
        <v>2216</v>
      </c>
      <c r="F31" s="116" t="n">
        <v>2202</v>
      </c>
      <c r="G31" s="116" t="n">
        <v>2214</v>
      </c>
      <c r="H31" s="142" t="n">
        <v>2230</v>
      </c>
      <c r="I31" s="117" t="n">
        <v>-34</v>
      </c>
      <c r="J31" s="118" t="n">
        <v>-1.52466367713004</v>
      </c>
    </row>
    <row r="32" s="112" customFormat="true" ht="13.5" hidden="false" customHeight="true" outlineLevel="0" collapsed="false">
      <c r="A32" s="122"/>
      <c r="B32" s="123" t="s">
        <v>103</v>
      </c>
      <c r="C32" s="115" t="n">
        <v>13.0160883892227</v>
      </c>
      <c r="D32" s="117" t="n">
        <v>1343</v>
      </c>
      <c r="E32" s="116" t="n">
        <v>1321</v>
      </c>
      <c r="F32" s="116" t="n">
        <v>1307</v>
      </c>
      <c r="G32" s="116" t="n">
        <v>1270</v>
      </c>
      <c r="H32" s="142" t="n">
        <v>1289</v>
      </c>
      <c r="I32" s="117" t="n">
        <v>54</v>
      </c>
      <c r="J32" s="118" t="n">
        <v>4.18929402637704</v>
      </c>
    </row>
    <row r="33" s="112" customFormat="true" ht="13.5" hidden="false" customHeight="true" outlineLevel="0" collapsed="false">
      <c r="A33" s="122"/>
      <c r="B33" s="123" t="s">
        <v>104</v>
      </c>
      <c r="C33" s="115" t="n">
        <v>1.16301608838922</v>
      </c>
      <c r="D33" s="117" t="n">
        <v>120</v>
      </c>
      <c r="E33" s="116" t="n">
        <v>132</v>
      </c>
      <c r="F33" s="116" t="n">
        <v>104</v>
      </c>
      <c r="G33" s="116" t="n">
        <v>97</v>
      </c>
      <c r="H33" s="142" t="n">
        <v>100</v>
      </c>
      <c r="I33" s="117" t="n">
        <v>20</v>
      </c>
      <c r="J33" s="118" t="n">
        <v>20</v>
      </c>
    </row>
    <row r="34" s="112" customFormat="true" ht="13.5" hidden="false" customHeight="true" outlineLevel="0" collapsed="false">
      <c r="A34" s="120" t="s">
        <v>105</v>
      </c>
      <c r="B34" s="124" t="s">
        <v>108</v>
      </c>
      <c r="C34" s="115" t="n">
        <v>85.869354526071</v>
      </c>
      <c r="D34" s="117" t="n">
        <v>8860</v>
      </c>
      <c r="E34" s="116" t="n">
        <v>8885</v>
      </c>
      <c r="F34" s="116" t="n">
        <v>8846</v>
      </c>
      <c r="G34" s="116" t="n">
        <v>8800</v>
      </c>
      <c r="H34" s="142" t="n">
        <v>8985</v>
      </c>
      <c r="I34" s="117" t="n">
        <v>-125</v>
      </c>
      <c r="J34" s="118" t="n">
        <v>-1.39120756816917</v>
      </c>
    </row>
    <row r="35" s="112" customFormat="true" ht="13.5" hidden="false" customHeight="true" outlineLevel="0" collapsed="false">
      <c r="A35" s="120"/>
      <c r="B35" s="121" t="s">
        <v>109</v>
      </c>
      <c r="C35" s="115" t="n">
        <v>13.6557472378368</v>
      </c>
      <c r="D35" s="117" t="n">
        <v>1409</v>
      </c>
      <c r="E35" s="116" t="n">
        <v>1411</v>
      </c>
      <c r="F35" s="116" t="n">
        <v>1343</v>
      </c>
      <c r="G35" s="116" t="n">
        <v>1274</v>
      </c>
      <c r="H35" s="142" t="n">
        <v>1239</v>
      </c>
      <c r="I35" s="117" t="n">
        <v>170</v>
      </c>
      <c r="J35" s="118" t="n">
        <v>13.7207425343019</v>
      </c>
    </row>
    <row r="36" s="112" customFormat="true" ht="18" hidden="false" customHeight="true" outlineLevel="0" collapsed="false">
      <c r="A36" s="113" t="s">
        <v>112</v>
      </c>
      <c r="B36" s="114"/>
      <c r="C36" s="143"/>
      <c r="D36" s="136"/>
      <c r="E36" s="137"/>
      <c r="F36" s="137"/>
      <c r="G36" s="137"/>
      <c r="H36" s="138"/>
      <c r="I36" s="139"/>
      <c r="J36" s="140"/>
    </row>
    <row r="37" s="112" customFormat="true" ht="13.5" hidden="false" customHeight="true" outlineLevel="0" collapsed="false">
      <c r="A37" s="113" t="s">
        <v>96</v>
      </c>
      <c r="B37" s="114"/>
      <c r="C37" s="115" t="n">
        <v>100</v>
      </c>
      <c r="D37" s="141" t="n">
        <v>7629</v>
      </c>
      <c r="E37" s="116" t="n">
        <v>7676</v>
      </c>
      <c r="F37" s="116" t="n">
        <v>7682</v>
      </c>
      <c r="G37" s="116" t="n">
        <v>7627</v>
      </c>
      <c r="H37" s="142" t="n">
        <v>7703</v>
      </c>
      <c r="I37" s="117" t="n">
        <v>-74</v>
      </c>
      <c r="J37" s="118" t="n">
        <v>-0.960664676100221</v>
      </c>
    </row>
    <row r="38" s="112" customFormat="true" ht="13.5" hidden="false" customHeight="true" outlineLevel="0" collapsed="false">
      <c r="A38" s="120" t="s">
        <v>97</v>
      </c>
      <c r="B38" s="121" t="s">
        <v>98</v>
      </c>
      <c r="C38" s="115" t="n">
        <v>39.9921352732993</v>
      </c>
      <c r="D38" s="117" t="n">
        <v>3051</v>
      </c>
      <c r="E38" s="116" t="n">
        <v>3067</v>
      </c>
      <c r="F38" s="116" t="n">
        <v>3051</v>
      </c>
      <c r="G38" s="116" t="n">
        <v>3013</v>
      </c>
      <c r="H38" s="142" t="n">
        <v>2997</v>
      </c>
      <c r="I38" s="117" t="n">
        <v>54</v>
      </c>
      <c r="J38" s="118" t="n">
        <v>1.8018018018018</v>
      </c>
    </row>
    <row r="39" s="112" customFormat="true" ht="13.5" hidden="false" customHeight="true" outlineLevel="0" collapsed="false">
      <c r="A39" s="122"/>
      <c r="B39" s="121" t="s">
        <v>99</v>
      </c>
      <c r="C39" s="115" t="n">
        <v>60.0078647267007</v>
      </c>
      <c r="D39" s="117" t="n">
        <v>4578</v>
      </c>
      <c r="E39" s="116" t="n">
        <v>4609</v>
      </c>
      <c r="F39" s="116" t="n">
        <v>4631</v>
      </c>
      <c r="G39" s="116" t="n">
        <v>4614</v>
      </c>
      <c r="H39" s="142" t="n">
        <v>4706</v>
      </c>
      <c r="I39" s="117" t="n">
        <v>-128</v>
      </c>
      <c r="J39" s="118" t="n">
        <v>-2.71993200169996</v>
      </c>
    </row>
    <row r="40" s="112" customFormat="true" ht="13.5" hidden="false" customHeight="true" outlineLevel="0" collapsed="false">
      <c r="A40" s="120" t="s">
        <v>97</v>
      </c>
      <c r="B40" s="123" t="s">
        <v>100</v>
      </c>
      <c r="C40" s="115" t="n">
        <v>13.7632717263075</v>
      </c>
      <c r="D40" s="117" t="n">
        <v>1050</v>
      </c>
      <c r="E40" s="116" t="n">
        <v>997</v>
      </c>
      <c r="F40" s="116" t="n">
        <v>1043</v>
      </c>
      <c r="G40" s="116" t="n">
        <v>1004</v>
      </c>
      <c r="H40" s="142" t="n">
        <v>986</v>
      </c>
      <c r="I40" s="117" t="n">
        <v>64</v>
      </c>
      <c r="J40" s="118" t="n">
        <v>6.49087221095335</v>
      </c>
    </row>
    <row r="41" s="112" customFormat="true" ht="13.5" hidden="false" customHeight="true" outlineLevel="0" collapsed="false">
      <c r="A41" s="120"/>
      <c r="B41" s="123" t="s">
        <v>101</v>
      </c>
      <c r="C41" s="115" t="n">
        <v>45.4319045746494</v>
      </c>
      <c r="D41" s="117" t="n">
        <v>3466</v>
      </c>
      <c r="E41" s="116" t="n">
        <v>3560</v>
      </c>
      <c r="F41" s="116" t="n">
        <v>3552</v>
      </c>
      <c r="G41" s="116" t="n">
        <v>3555</v>
      </c>
      <c r="H41" s="142" t="n">
        <v>3624</v>
      </c>
      <c r="I41" s="117" t="n">
        <v>-158</v>
      </c>
      <c r="J41" s="118" t="n">
        <v>-4.3598233995585</v>
      </c>
    </row>
    <row r="42" s="112" customFormat="true" ht="13.5" hidden="false" customHeight="true" outlineLevel="0" collapsed="false">
      <c r="A42" s="120"/>
      <c r="B42" s="123" t="s">
        <v>102</v>
      </c>
      <c r="C42" s="115" t="n">
        <v>23.3844540568882</v>
      </c>
      <c r="D42" s="117" t="n">
        <v>1784</v>
      </c>
      <c r="E42" s="116" t="n">
        <v>1812</v>
      </c>
      <c r="F42" s="116" t="n">
        <v>1797</v>
      </c>
      <c r="G42" s="116" t="n">
        <v>1815</v>
      </c>
      <c r="H42" s="142" t="n">
        <v>1822</v>
      </c>
      <c r="I42" s="117" t="n">
        <v>-38</v>
      </c>
      <c r="J42" s="118" t="n">
        <v>-2.08562019758507</v>
      </c>
    </row>
    <row r="43" s="112" customFormat="true" ht="13.5" hidden="false" customHeight="true" outlineLevel="0" collapsed="false">
      <c r="A43" s="122"/>
      <c r="B43" s="123" t="s">
        <v>103</v>
      </c>
      <c r="C43" s="115" t="n">
        <v>17.4203696421549</v>
      </c>
      <c r="D43" s="117" t="n">
        <v>1329</v>
      </c>
      <c r="E43" s="116" t="n">
        <v>1307</v>
      </c>
      <c r="F43" s="116" t="n">
        <v>1290</v>
      </c>
      <c r="G43" s="116" t="n">
        <v>1253</v>
      </c>
      <c r="H43" s="142" t="n">
        <v>1271</v>
      </c>
      <c r="I43" s="117" t="n">
        <v>58</v>
      </c>
      <c r="J43" s="118" t="n">
        <v>4.56333595594021</v>
      </c>
    </row>
    <row r="44" s="112" customFormat="true" ht="13.5" hidden="false" customHeight="true" outlineLevel="0" collapsed="false">
      <c r="A44" s="122"/>
      <c r="B44" s="123" t="s">
        <v>104</v>
      </c>
      <c r="C44" s="115" t="n">
        <v>1.48119019530738</v>
      </c>
      <c r="D44" s="117" t="n">
        <v>113</v>
      </c>
      <c r="E44" s="116" t="n">
        <v>125</v>
      </c>
      <c r="F44" s="116" t="n">
        <v>100</v>
      </c>
      <c r="G44" s="116" t="n">
        <v>94</v>
      </c>
      <c r="H44" s="142" t="s">
        <v>113</v>
      </c>
      <c r="I44" s="117" t="s">
        <v>113</v>
      </c>
      <c r="J44" s="118" t="s">
        <v>113</v>
      </c>
    </row>
    <row r="45" s="112" customFormat="true" ht="13.5" hidden="false" customHeight="true" outlineLevel="0" collapsed="false">
      <c r="A45" s="120" t="s">
        <v>105</v>
      </c>
      <c r="B45" s="124" t="s">
        <v>108</v>
      </c>
      <c r="C45" s="115" t="n">
        <v>84.1656835758291</v>
      </c>
      <c r="D45" s="117" t="n">
        <v>6421</v>
      </c>
      <c r="E45" s="116" t="n">
        <v>6481</v>
      </c>
      <c r="F45" s="116" t="n">
        <v>6529</v>
      </c>
      <c r="G45" s="116" t="n">
        <v>6533</v>
      </c>
      <c r="H45" s="142" t="n">
        <v>6636</v>
      </c>
      <c r="I45" s="117" t="n">
        <v>-215</v>
      </c>
      <c r="J45" s="118" t="n">
        <v>-3.23990355635925</v>
      </c>
    </row>
    <row r="46" s="112" customFormat="true" ht="13.5" hidden="false" customHeight="true" outlineLevel="0" collapsed="false">
      <c r="A46" s="120"/>
      <c r="B46" s="121" t="s">
        <v>109</v>
      </c>
      <c r="C46" s="115" t="n">
        <v>15.1920304102766</v>
      </c>
      <c r="D46" s="117" t="n">
        <v>1159</v>
      </c>
      <c r="E46" s="116" t="n">
        <v>1147</v>
      </c>
      <c r="F46" s="116" t="n">
        <v>1110</v>
      </c>
      <c r="G46" s="116" t="n">
        <v>1050</v>
      </c>
      <c r="H46" s="142" t="n">
        <v>1026</v>
      </c>
      <c r="I46" s="117" t="n">
        <v>133</v>
      </c>
      <c r="J46" s="118" t="n">
        <v>12.962962962963</v>
      </c>
    </row>
    <row r="47" s="112" customFormat="true" ht="18" hidden="false" customHeight="true" outlineLevel="0" collapsed="false">
      <c r="A47" s="113" t="s">
        <v>114</v>
      </c>
      <c r="B47" s="114"/>
      <c r="C47" s="143"/>
      <c r="D47" s="136"/>
      <c r="E47" s="137"/>
      <c r="F47" s="137"/>
      <c r="G47" s="137"/>
      <c r="H47" s="138"/>
      <c r="I47" s="139"/>
      <c r="J47" s="140"/>
    </row>
    <row r="48" s="112" customFormat="true" ht="13.5" hidden="false" customHeight="true" outlineLevel="0" collapsed="false">
      <c r="A48" s="113" t="s">
        <v>96</v>
      </c>
      <c r="B48" s="114"/>
      <c r="C48" s="115" t="n">
        <v>100</v>
      </c>
      <c r="D48" s="141" t="n">
        <v>2689</v>
      </c>
      <c r="E48" s="116" t="n">
        <v>2668</v>
      </c>
      <c r="F48" s="116" t="n">
        <v>2550</v>
      </c>
      <c r="G48" s="116" t="n">
        <v>2492</v>
      </c>
      <c r="H48" s="142" t="n">
        <v>2563</v>
      </c>
      <c r="I48" s="117" t="n">
        <v>126</v>
      </c>
      <c r="J48" s="118" t="n">
        <v>4.91611392898947</v>
      </c>
    </row>
    <row r="49" s="112" customFormat="true" ht="13.5" hidden="false" customHeight="true" outlineLevel="0" collapsed="false">
      <c r="A49" s="120" t="s">
        <v>97</v>
      </c>
      <c r="B49" s="121" t="s">
        <v>98</v>
      </c>
      <c r="C49" s="115" t="n">
        <v>44.1056154704351</v>
      </c>
      <c r="D49" s="117" t="n">
        <v>1186</v>
      </c>
      <c r="E49" s="116" t="n">
        <v>1195</v>
      </c>
      <c r="F49" s="116" t="n">
        <v>1114</v>
      </c>
      <c r="G49" s="116" t="n">
        <v>1067</v>
      </c>
      <c r="H49" s="142" t="n">
        <v>1096</v>
      </c>
      <c r="I49" s="117" t="n">
        <v>90</v>
      </c>
      <c r="J49" s="118" t="n">
        <v>8.21167883211679</v>
      </c>
    </row>
    <row r="50" s="112" customFormat="true" ht="13.5" hidden="false" customHeight="true" outlineLevel="0" collapsed="false">
      <c r="A50" s="122"/>
      <c r="B50" s="121" t="s">
        <v>99</v>
      </c>
      <c r="C50" s="115" t="n">
        <v>55.8943845295649</v>
      </c>
      <c r="D50" s="117" t="n">
        <v>1503</v>
      </c>
      <c r="E50" s="116" t="n">
        <v>1473</v>
      </c>
      <c r="F50" s="116" t="n">
        <v>1436</v>
      </c>
      <c r="G50" s="116" t="n">
        <v>1425</v>
      </c>
      <c r="H50" s="142" t="n">
        <v>1467</v>
      </c>
      <c r="I50" s="117" t="n">
        <v>36</v>
      </c>
      <c r="J50" s="118" t="n">
        <v>2.45398773006135</v>
      </c>
    </row>
    <row r="51" s="112" customFormat="true" ht="13.5" hidden="false" customHeight="true" outlineLevel="0" collapsed="false">
      <c r="A51" s="120" t="s">
        <v>97</v>
      </c>
      <c r="B51" s="123" t="s">
        <v>100</v>
      </c>
      <c r="C51" s="115" t="n">
        <v>10.4871699516549</v>
      </c>
      <c r="D51" s="117" t="n">
        <v>282</v>
      </c>
      <c r="E51" s="116" t="n">
        <v>281</v>
      </c>
      <c r="F51" s="116" t="n">
        <v>225</v>
      </c>
      <c r="G51" s="116" t="n">
        <v>227</v>
      </c>
      <c r="H51" s="142" t="n">
        <v>247</v>
      </c>
      <c r="I51" s="117" t="n">
        <v>35</v>
      </c>
      <c r="J51" s="118" t="n">
        <v>14.17004048583</v>
      </c>
    </row>
    <row r="52" s="112" customFormat="true" ht="13.5" hidden="false" customHeight="true" outlineLevel="0" collapsed="false">
      <c r="A52" s="120"/>
      <c r="B52" s="123" t="s">
        <v>101</v>
      </c>
      <c r="C52" s="115" t="n">
        <v>73.6705094830792</v>
      </c>
      <c r="D52" s="117" t="n">
        <v>1981</v>
      </c>
      <c r="E52" s="116" t="n">
        <v>1969</v>
      </c>
      <c r="F52" s="116" t="n">
        <v>1903</v>
      </c>
      <c r="G52" s="116" t="n">
        <v>1849</v>
      </c>
      <c r="H52" s="142" t="n">
        <v>1890</v>
      </c>
      <c r="I52" s="117" t="n">
        <v>91</v>
      </c>
      <c r="J52" s="118" t="n">
        <v>4.81481481481482</v>
      </c>
    </row>
    <row r="53" s="112" customFormat="true" ht="13.5" hidden="false" customHeight="true" outlineLevel="0" collapsed="false">
      <c r="A53" s="120"/>
      <c r="B53" s="123" t="s">
        <v>102</v>
      </c>
      <c r="C53" s="115" t="n">
        <v>15.3216809222759</v>
      </c>
      <c r="D53" s="117" t="n">
        <v>412</v>
      </c>
      <c r="E53" s="116" t="n">
        <v>404</v>
      </c>
      <c r="F53" s="116" t="n">
        <v>405</v>
      </c>
      <c r="G53" s="116" t="n">
        <v>399</v>
      </c>
      <c r="H53" s="142" t="n">
        <v>408</v>
      </c>
      <c r="I53" s="117" t="n">
        <v>4</v>
      </c>
      <c r="J53" s="118" t="n">
        <v>0.980392156862745</v>
      </c>
    </row>
    <row r="54" s="112" customFormat="true" ht="13.5" hidden="false" customHeight="true" outlineLevel="0" collapsed="false">
      <c r="A54" s="122"/>
      <c r="B54" s="123" t="s">
        <v>103</v>
      </c>
      <c r="C54" s="115" t="n">
        <v>0.520639642989959</v>
      </c>
      <c r="D54" s="117" t="n">
        <v>14</v>
      </c>
      <c r="E54" s="116" t="n">
        <v>14</v>
      </c>
      <c r="F54" s="116" t="n">
        <v>17</v>
      </c>
      <c r="G54" s="116" t="n">
        <v>17</v>
      </c>
      <c r="H54" s="142" t="n">
        <v>18</v>
      </c>
      <c r="I54" s="117" t="n">
        <v>-4</v>
      </c>
      <c r="J54" s="118" t="n">
        <v>-22.2222222222222</v>
      </c>
    </row>
    <row r="55" s="112" customFormat="true" ht="13.5" hidden="false" customHeight="true" outlineLevel="0" collapsed="false">
      <c r="A55" s="122"/>
      <c r="B55" s="123" t="s">
        <v>104</v>
      </c>
      <c r="C55" s="115" t="n">
        <v>0.26031982149498</v>
      </c>
      <c r="D55" s="117" t="n">
        <v>7</v>
      </c>
      <c r="E55" s="116" t="n">
        <v>7</v>
      </c>
      <c r="F55" s="116" t="n">
        <v>4</v>
      </c>
      <c r="G55" s="116" t="n">
        <v>3</v>
      </c>
      <c r="H55" s="142" t="s">
        <v>113</v>
      </c>
      <c r="I55" s="117" t="s">
        <v>113</v>
      </c>
      <c r="J55" s="118" t="s">
        <v>113</v>
      </c>
    </row>
    <row r="56" s="112" customFormat="true" ht="13.5" hidden="false" customHeight="true" outlineLevel="0" collapsed="false">
      <c r="A56" s="120" t="s">
        <v>105</v>
      </c>
      <c r="B56" s="124" t="s">
        <v>108</v>
      </c>
      <c r="C56" s="115" t="n">
        <v>90.7028635180365</v>
      </c>
      <c r="D56" s="117" t="n">
        <v>2439</v>
      </c>
      <c r="E56" s="116" t="n">
        <v>2404</v>
      </c>
      <c r="F56" s="116" t="n">
        <v>2317</v>
      </c>
      <c r="G56" s="116" t="n">
        <v>2267</v>
      </c>
      <c r="H56" s="142" t="n">
        <v>2349</v>
      </c>
      <c r="I56" s="117" t="n">
        <v>90</v>
      </c>
      <c r="J56" s="118" t="n">
        <v>3.83141762452107</v>
      </c>
    </row>
    <row r="57" s="112" customFormat="true" ht="13.5" hidden="false" customHeight="true" outlineLevel="0" collapsed="false">
      <c r="A57" s="144"/>
      <c r="B57" s="126" t="s">
        <v>109</v>
      </c>
      <c r="C57" s="127" t="n">
        <v>9.29713648196356</v>
      </c>
      <c r="D57" s="145" t="n">
        <v>250</v>
      </c>
      <c r="E57" s="146" t="n">
        <v>264</v>
      </c>
      <c r="F57" s="146" t="n">
        <v>233</v>
      </c>
      <c r="G57" s="146" t="n">
        <v>224</v>
      </c>
      <c r="H57" s="147" t="n">
        <v>213</v>
      </c>
      <c r="I57" s="145" t="n">
        <v>37</v>
      </c>
      <c r="J57" s="148" t="n">
        <v>17.3708920187793</v>
      </c>
    </row>
    <row r="58" s="103" customFormat="true" ht="11.25" hidden="false" customHeight="true" outlineLevel="0" collapsed="false">
      <c r="B58" s="149"/>
      <c r="C58" s="149"/>
      <c r="D58" s="150"/>
      <c r="E58" s="150"/>
      <c r="F58" s="150"/>
      <c r="G58" s="151"/>
      <c r="H58" s="150"/>
      <c r="I58" s="150"/>
      <c r="J58" s="152" t="s">
        <v>45</v>
      </c>
      <c r="K58" s="153"/>
      <c r="L58" s="153"/>
    </row>
    <row r="59" s="103" customFormat="true" ht="12.75" hidden="false" customHeight="true" outlineLevel="0" collapsed="false">
      <c r="A59" s="154" t="s">
        <v>115</v>
      </c>
      <c r="B59" s="155"/>
      <c r="C59" s="155"/>
      <c r="D59" s="156"/>
      <c r="E59" s="155"/>
      <c r="F59" s="155"/>
      <c r="G59" s="155"/>
      <c r="H59" s="155"/>
      <c r="I59" s="155"/>
      <c r="J59" s="155"/>
      <c r="K59" s="153"/>
      <c r="L59" s="153"/>
    </row>
    <row r="60" s="103" customFormat="true" ht="22.5" hidden="false" customHeight="true" outlineLevel="0" collapsed="false">
      <c r="A60" s="157" t="s">
        <v>116</v>
      </c>
      <c r="B60" s="157"/>
      <c r="C60" s="157"/>
      <c r="D60" s="157"/>
      <c r="E60" s="157"/>
      <c r="F60" s="157"/>
      <c r="G60" s="157"/>
      <c r="H60" s="157"/>
      <c r="I60" s="157"/>
      <c r="J60" s="157"/>
      <c r="K60" s="153"/>
      <c r="L60" s="153"/>
    </row>
    <row r="61" customFormat="false" ht="18" hidden="false" customHeight="true" outlineLevel="0" collapsed="false"/>
  </sheetData>
  <mergeCells count="14">
    <mergeCell ref="A3:J3"/>
    <mergeCell ref="A4:J4"/>
    <mergeCell ref="A5:D5"/>
    <mergeCell ref="A6:J6"/>
    <mergeCell ref="A7:B10"/>
    <mergeCell ref="C7:C10"/>
    <mergeCell ref="D7:H7"/>
    <mergeCell ref="I7:J8"/>
    <mergeCell ref="D8:D9"/>
    <mergeCell ref="E8:E9"/>
    <mergeCell ref="F8:F9"/>
    <mergeCell ref="G8:G9"/>
    <mergeCell ref="H8:H9"/>
    <mergeCell ref="A60:J60"/>
  </mergeCells>
  <printOptions headings="false" gridLines="false" gridLinesSet="true" horizontalCentered="true" verticalCentered="false"/>
  <pageMargins left="0.708333333333333" right="0.39375"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true"/>
  </sheetPr>
  <dimension ref="A1:K46"/>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95" zeroHeight="false" outlineLevelRow="0" outlineLevelCol="0"/>
  <cols>
    <col collapsed="false" customWidth="true" hidden="false" outlineLevel="0" max="1" min="1" style="86" width="8.74"/>
    <col collapsed="false" customWidth="true" hidden="false" outlineLevel="0" max="2" min="2" style="86" width="31.25"/>
    <col collapsed="false" customWidth="true" hidden="false" outlineLevel="0" max="3" min="3" style="87" width="5.51"/>
    <col collapsed="false" customWidth="true" hidden="false" outlineLevel="0" max="4" min="4" style="88" width="10.26"/>
    <col collapsed="false" customWidth="true" hidden="false" outlineLevel="0" max="9" min="5" style="88" width="13.13"/>
    <col collapsed="false" customWidth="true" hidden="false" outlineLevel="0" max="10" min="10" style="158" width="9.38"/>
    <col collapsed="false" customWidth="true" hidden="false" outlineLevel="0" max="11" min="11" style="159" width="8.74"/>
    <col collapsed="false" customWidth="true" hidden="false" outlineLevel="0" max="1025" min="12" style="86" width="7.75"/>
  </cols>
  <sheetData>
    <row r="1" s="66" customFormat="true" ht="36.75" hidden="false" customHeight="true" outlineLevel="0" collapsed="false">
      <c r="A1" s="63"/>
      <c r="B1" s="64"/>
      <c r="C1" s="65"/>
      <c r="D1" s="65"/>
      <c r="E1" s="65"/>
      <c r="F1" s="65"/>
      <c r="G1" s="64"/>
      <c r="H1" s="64"/>
      <c r="I1" s="16" t="s">
        <v>56</v>
      </c>
      <c r="J1" s="160"/>
      <c r="K1" s="161"/>
    </row>
    <row r="2" s="66" customFormat="true" ht="11.25" hidden="false" customHeight="true" outlineLevel="0" collapsed="false">
      <c r="A2" s="67"/>
      <c r="B2" s="68"/>
      <c r="C2" s="68"/>
      <c r="D2" s="68"/>
      <c r="E2" s="68"/>
      <c r="F2" s="68"/>
      <c r="G2" s="68"/>
      <c r="H2" s="68"/>
      <c r="I2" s="68"/>
      <c r="J2" s="160"/>
      <c r="K2" s="161"/>
    </row>
    <row r="3" s="25" customFormat="true" ht="15" hidden="false" customHeight="false" outlineLevel="0" collapsed="false">
      <c r="A3" s="90" t="s">
        <v>117</v>
      </c>
      <c r="B3" s="90"/>
      <c r="C3" s="90"/>
      <c r="D3" s="90"/>
      <c r="E3" s="90"/>
      <c r="F3" s="90"/>
      <c r="G3" s="90"/>
      <c r="H3" s="90"/>
      <c r="I3" s="90"/>
      <c r="J3" s="162"/>
      <c r="K3" s="163"/>
    </row>
    <row r="4" s="25" customFormat="true" ht="15" hidden="false" customHeight="false" outlineLevel="0" collapsed="false">
      <c r="A4" s="90" t="s">
        <v>118</v>
      </c>
      <c r="B4" s="90"/>
      <c r="C4" s="90"/>
      <c r="D4" s="90"/>
      <c r="E4" s="90"/>
      <c r="F4" s="90"/>
      <c r="G4" s="90"/>
      <c r="H4" s="90"/>
      <c r="I4" s="90"/>
      <c r="J4" s="162"/>
      <c r="K4" s="163"/>
    </row>
    <row r="5" s="168" customFormat="true" ht="12" hidden="false" customHeight="true" outlineLevel="0" collapsed="false">
      <c r="A5" s="92" t="s">
        <v>119</v>
      </c>
      <c r="B5" s="92"/>
      <c r="C5" s="92"/>
      <c r="D5" s="92"/>
      <c r="E5" s="164"/>
      <c r="F5" s="164"/>
      <c r="G5" s="164"/>
      <c r="H5" s="164"/>
      <c r="I5" s="165"/>
      <c r="J5" s="166"/>
      <c r="K5" s="167"/>
    </row>
    <row r="6" s="25" customFormat="true" ht="11.25" hidden="false" customHeight="true" outlineLevel="0" collapsed="false">
      <c r="A6" s="169" t="s">
        <v>58</v>
      </c>
      <c r="B6" s="169"/>
      <c r="C6" s="169"/>
      <c r="D6" s="170" t="s">
        <v>120</v>
      </c>
      <c r="E6" s="170"/>
      <c r="F6" s="170"/>
      <c r="G6" s="170"/>
      <c r="H6" s="170"/>
      <c r="I6" s="170"/>
      <c r="J6" s="162"/>
      <c r="K6" s="163"/>
    </row>
    <row r="7" s="25" customFormat="true" ht="24.95" hidden="false" customHeight="true" outlineLevel="0" collapsed="false">
      <c r="A7" s="171"/>
      <c r="B7" s="172"/>
      <c r="C7" s="173"/>
      <c r="D7" s="174" t="s">
        <v>67</v>
      </c>
      <c r="E7" s="174"/>
      <c r="F7" s="174"/>
      <c r="G7" s="174" t="s">
        <v>121</v>
      </c>
      <c r="H7" s="174"/>
      <c r="I7" s="174"/>
      <c r="J7" s="162"/>
      <c r="K7" s="163"/>
    </row>
    <row r="8" s="25" customFormat="true" ht="15" hidden="false" customHeight="true" outlineLevel="0" collapsed="false">
      <c r="A8" s="175"/>
      <c r="B8" s="176"/>
      <c r="C8" s="176"/>
      <c r="D8" s="176"/>
      <c r="E8" s="176"/>
      <c r="F8" s="176"/>
      <c r="G8" s="176"/>
      <c r="H8" s="176"/>
      <c r="I8" s="177"/>
    </row>
    <row r="9" s="181" customFormat="true" ht="24.95" hidden="false" customHeight="true" outlineLevel="0" collapsed="false">
      <c r="A9" s="178" t="s">
        <v>12</v>
      </c>
      <c r="B9" s="179"/>
      <c r="C9" s="179"/>
      <c r="D9" s="179"/>
      <c r="E9" s="179"/>
      <c r="F9" s="179"/>
      <c r="G9" s="179"/>
      <c r="H9" s="179"/>
      <c r="I9" s="180"/>
    </row>
    <row r="10" s="181" customFormat="true" ht="24.95" hidden="false" customHeight="true" outlineLevel="0" collapsed="false">
      <c r="A10" s="178" t="s">
        <v>122</v>
      </c>
      <c r="B10" s="179"/>
      <c r="C10" s="179"/>
      <c r="D10" s="179"/>
      <c r="E10" s="179"/>
      <c r="F10" s="179"/>
      <c r="G10" s="179"/>
      <c r="H10" s="179"/>
      <c r="I10" s="180"/>
    </row>
    <row r="11" s="181" customFormat="true" ht="24.95" hidden="false" customHeight="true" outlineLevel="0" collapsed="false">
      <c r="A11" s="178" t="s">
        <v>123</v>
      </c>
      <c r="B11" s="179"/>
      <c r="C11" s="179"/>
      <c r="D11" s="179"/>
      <c r="E11" s="179"/>
      <c r="F11" s="179"/>
      <c r="G11" s="179"/>
      <c r="H11" s="179"/>
      <c r="I11" s="180"/>
    </row>
    <row r="12" s="181" customFormat="true" ht="24.95" hidden="false" customHeight="true" outlineLevel="0" collapsed="false">
      <c r="A12" s="178" t="s">
        <v>124</v>
      </c>
      <c r="B12" s="179"/>
      <c r="C12" s="179"/>
      <c r="D12" s="179"/>
      <c r="E12" s="179"/>
      <c r="F12" s="179"/>
      <c r="G12" s="179"/>
      <c r="H12" s="179"/>
      <c r="I12" s="180"/>
    </row>
    <row r="13" s="112" customFormat="true" ht="0.75" hidden="false" customHeight="true" outlineLevel="0" collapsed="false">
      <c r="A13" s="125"/>
      <c r="B13" s="126"/>
      <c r="C13" s="182"/>
      <c r="D13" s="183"/>
      <c r="E13" s="183"/>
      <c r="F13" s="183"/>
      <c r="G13" s="183"/>
      <c r="H13" s="183"/>
      <c r="I13" s="184"/>
      <c r="J13" s="185"/>
      <c r="K13" s="186"/>
    </row>
    <row r="14" s="112" customFormat="true" ht="9.95" hidden="false" customHeight="true" outlineLevel="0" collapsed="false">
      <c r="A14" s="122"/>
      <c r="B14" s="121"/>
      <c r="C14" s="187"/>
      <c r="D14" s="188"/>
      <c r="E14" s="188"/>
      <c r="F14" s="188"/>
      <c r="G14" s="188"/>
      <c r="H14" s="188"/>
      <c r="I14" s="189"/>
      <c r="J14" s="190"/>
      <c r="K14" s="191"/>
    </row>
    <row r="15" s="25" customFormat="true" ht="15" hidden="false" customHeight="false" outlineLevel="0" collapsed="false">
      <c r="A15" s="192" t="s">
        <v>12</v>
      </c>
      <c r="B15" s="192"/>
      <c r="C15" s="192"/>
      <c r="D15" s="192"/>
      <c r="E15" s="192"/>
      <c r="F15" s="192"/>
      <c r="G15" s="192"/>
      <c r="H15" s="192"/>
      <c r="I15" s="192"/>
      <c r="J15" s="193"/>
      <c r="K15" s="163"/>
    </row>
    <row r="16" s="198" customFormat="true" ht="24.95" hidden="false" customHeight="true" outlineLevel="0" collapsed="false">
      <c r="A16" s="194" t="s">
        <v>96</v>
      </c>
      <c r="B16" s="194"/>
      <c r="C16" s="195"/>
      <c r="D16" s="196"/>
      <c r="E16" s="196"/>
      <c r="F16" s="196"/>
      <c r="G16" s="196"/>
      <c r="H16" s="196"/>
      <c r="I16" s="197"/>
    </row>
    <row r="17" s="204" customFormat="true" ht="24.95" hidden="false" customHeight="true" outlineLevel="0" collapsed="false">
      <c r="A17" s="199" t="s">
        <v>125</v>
      </c>
      <c r="B17" s="200" t="s">
        <v>126</v>
      </c>
      <c r="C17" s="201"/>
      <c r="D17" s="202"/>
      <c r="E17" s="202"/>
      <c r="F17" s="202"/>
      <c r="G17" s="202"/>
      <c r="H17" s="202"/>
      <c r="I17" s="203"/>
    </row>
    <row r="18" s="204" customFormat="true" ht="24.95" hidden="false" customHeight="true" outlineLevel="0" collapsed="false">
      <c r="A18" s="199" t="s">
        <v>127</v>
      </c>
      <c r="B18" s="205" t="s">
        <v>128</v>
      </c>
      <c r="C18" s="201"/>
      <c r="D18" s="202"/>
      <c r="E18" s="202"/>
      <c r="F18" s="202"/>
      <c r="G18" s="202"/>
      <c r="H18" s="202"/>
      <c r="I18" s="203"/>
    </row>
    <row r="19" s="206" customFormat="true" ht="24.95" hidden="false" customHeight="true" outlineLevel="0" collapsed="false">
      <c r="A19" s="199" t="s">
        <v>129</v>
      </c>
      <c r="B19" s="205" t="s">
        <v>130</v>
      </c>
      <c r="C19" s="201"/>
      <c r="D19" s="202"/>
      <c r="E19" s="202"/>
      <c r="F19" s="202"/>
      <c r="G19" s="202"/>
      <c r="H19" s="202"/>
      <c r="I19" s="203"/>
    </row>
    <row r="20" s="204" customFormat="true" ht="24.95" hidden="false" customHeight="true" outlineLevel="0" collapsed="false">
      <c r="A20" s="199" t="s">
        <v>131</v>
      </c>
      <c r="B20" s="205" t="s">
        <v>132</v>
      </c>
      <c r="C20" s="205"/>
      <c r="D20" s="202"/>
      <c r="E20" s="202"/>
      <c r="F20" s="202"/>
      <c r="G20" s="202"/>
      <c r="H20" s="202"/>
      <c r="I20" s="203"/>
    </row>
    <row r="21" s="206" customFormat="true" ht="24.95" hidden="false" customHeight="true" outlineLevel="0" collapsed="false">
      <c r="A21" s="199" t="s">
        <v>133</v>
      </c>
      <c r="B21" s="205" t="s">
        <v>134</v>
      </c>
      <c r="C21" s="201"/>
      <c r="D21" s="202"/>
      <c r="E21" s="202"/>
      <c r="F21" s="202"/>
      <c r="G21" s="202"/>
      <c r="H21" s="202"/>
      <c r="I21" s="203"/>
    </row>
    <row r="22" s="204" customFormat="true" ht="24.95" hidden="false" customHeight="true" outlineLevel="0" collapsed="false">
      <c r="A22" s="199" t="s">
        <v>135</v>
      </c>
      <c r="B22" s="205" t="s">
        <v>136</v>
      </c>
      <c r="C22" s="205"/>
      <c r="D22" s="202"/>
      <c r="E22" s="202"/>
      <c r="F22" s="202"/>
      <c r="G22" s="202"/>
      <c r="H22" s="202"/>
      <c r="I22" s="203"/>
    </row>
    <row r="23" s="206" customFormat="true" ht="24.95" hidden="false" customHeight="true" outlineLevel="0" collapsed="false">
      <c r="A23" s="207" t="s">
        <v>137</v>
      </c>
      <c r="B23" s="208" t="s">
        <v>138</v>
      </c>
      <c r="C23" s="201"/>
      <c r="D23" s="202"/>
      <c r="E23" s="202"/>
      <c r="F23" s="202"/>
      <c r="G23" s="202"/>
      <c r="H23" s="202"/>
      <c r="I23" s="203"/>
    </row>
    <row r="24" s="204" customFormat="true" ht="24.95" hidden="false" customHeight="true" outlineLevel="0" collapsed="false">
      <c r="A24" s="199" t="s">
        <v>139</v>
      </c>
      <c r="B24" s="205" t="s">
        <v>140</v>
      </c>
      <c r="C24" s="201"/>
      <c r="D24" s="202"/>
      <c r="E24" s="202"/>
      <c r="F24" s="202"/>
      <c r="G24" s="202"/>
      <c r="H24" s="202"/>
      <c r="I24" s="203"/>
    </row>
    <row r="25" s="206" customFormat="true" ht="24.95" hidden="false" customHeight="true" outlineLevel="0" collapsed="false">
      <c r="A25" s="199" t="s">
        <v>141</v>
      </c>
      <c r="B25" s="205" t="s">
        <v>142</v>
      </c>
      <c r="C25" s="201"/>
      <c r="D25" s="202"/>
      <c r="E25" s="202"/>
      <c r="F25" s="202"/>
      <c r="G25" s="202"/>
      <c r="H25" s="202"/>
      <c r="I25" s="203"/>
    </row>
    <row r="26" s="204" customFormat="true" ht="24.95" hidden="false" customHeight="true" outlineLevel="0" collapsed="false">
      <c r="A26" s="207" t="s">
        <v>143</v>
      </c>
      <c r="B26" s="208" t="s">
        <v>144</v>
      </c>
      <c r="C26" s="201"/>
      <c r="D26" s="202"/>
      <c r="E26" s="202"/>
      <c r="F26" s="202"/>
      <c r="G26" s="202"/>
      <c r="H26" s="202"/>
      <c r="I26" s="203"/>
    </row>
    <row r="27" s="204" customFormat="true" ht="24.95" hidden="false" customHeight="true" outlineLevel="0" collapsed="false">
      <c r="A27" s="207" t="s">
        <v>145</v>
      </c>
      <c r="B27" s="205" t="s">
        <v>146</v>
      </c>
      <c r="C27" s="201"/>
      <c r="D27" s="202"/>
      <c r="E27" s="202"/>
      <c r="F27" s="202"/>
      <c r="G27" s="202"/>
      <c r="H27" s="202"/>
      <c r="I27" s="203"/>
    </row>
    <row r="28" s="204" customFormat="true" ht="24.95" hidden="false" customHeight="true" outlineLevel="0" collapsed="false">
      <c r="A28" s="199" t="s">
        <v>147</v>
      </c>
      <c r="B28" s="205" t="s">
        <v>148</v>
      </c>
      <c r="C28" s="205"/>
      <c r="D28" s="202"/>
      <c r="E28" s="202"/>
      <c r="F28" s="202"/>
      <c r="G28" s="202"/>
      <c r="H28" s="202"/>
      <c r="I28" s="203"/>
    </row>
    <row r="29" s="204" customFormat="true" ht="24.95" hidden="false" customHeight="true" outlineLevel="0" collapsed="false">
      <c r="A29" s="199" t="s">
        <v>149</v>
      </c>
      <c r="B29" s="205" t="s">
        <v>150</v>
      </c>
      <c r="C29" s="205"/>
      <c r="D29" s="202"/>
      <c r="E29" s="202"/>
      <c r="F29" s="202"/>
      <c r="G29" s="202"/>
      <c r="H29" s="202"/>
      <c r="I29" s="203"/>
    </row>
    <row r="30" s="204" customFormat="true" ht="24.95" hidden="false" customHeight="true" outlineLevel="0" collapsed="false">
      <c r="A30" s="207" t="s">
        <v>151</v>
      </c>
      <c r="B30" s="209" t="s">
        <v>152</v>
      </c>
      <c r="C30" s="209"/>
      <c r="D30" s="202"/>
      <c r="E30" s="202"/>
      <c r="F30" s="202"/>
      <c r="G30" s="202"/>
      <c r="H30" s="202"/>
      <c r="I30" s="203"/>
    </row>
    <row r="31" s="204" customFormat="true" ht="24.95" hidden="false" customHeight="true" outlineLevel="0" collapsed="false">
      <c r="A31" s="207" t="n">
        <v>782.783</v>
      </c>
      <c r="B31" s="210" t="s">
        <v>153</v>
      </c>
      <c r="C31" s="201"/>
      <c r="D31" s="202"/>
      <c r="E31" s="202"/>
      <c r="F31" s="202"/>
      <c r="G31" s="202"/>
      <c r="H31" s="202"/>
      <c r="I31" s="203"/>
    </row>
    <row r="32" s="204" customFormat="true" ht="24.95" hidden="false" customHeight="true" outlineLevel="0" collapsed="false">
      <c r="A32" s="199" t="s">
        <v>154</v>
      </c>
      <c r="B32" s="205" t="s">
        <v>155</v>
      </c>
      <c r="C32" s="205"/>
      <c r="D32" s="202"/>
      <c r="E32" s="202"/>
      <c r="F32" s="202"/>
      <c r="G32" s="202"/>
      <c r="H32" s="202"/>
      <c r="I32" s="203"/>
    </row>
    <row r="33" s="204" customFormat="true" ht="24.95" hidden="false" customHeight="true" outlineLevel="0" collapsed="false">
      <c r="A33" s="199" t="s">
        <v>156</v>
      </c>
      <c r="B33" s="205" t="s">
        <v>157</v>
      </c>
      <c r="C33" s="201"/>
      <c r="D33" s="202"/>
      <c r="E33" s="202"/>
      <c r="F33" s="202"/>
      <c r="G33" s="202"/>
      <c r="H33" s="202"/>
      <c r="I33" s="203"/>
    </row>
    <row r="34" s="204" customFormat="true" ht="24.95" hidden="false" customHeight="true" outlineLevel="0" collapsed="false">
      <c r="A34" s="199" t="n">
        <v>86</v>
      </c>
      <c r="B34" s="205" t="s">
        <v>158</v>
      </c>
      <c r="C34" s="201"/>
      <c r="D34" s="202"/>
      <c r="E34" s="202"/>
      <c r="F34" s="202"/>
      <c r="G34" s="202"/>
      <c r="H34" s="202"/>
      <c r="I34" s="203"/>
    </row>
    <row r="35" s="204" customFormat="true" ht="24.95" hidden="false" customHeight="true" outlineLevel="0" collapsed="false">
      <c r="A35" s="199" t="n">
        <v>87.88</v>
      </c>
      <c r="B35" s="209" t="s">
        <v>159</v>
      </c>
      <c r="C35" s="201"/>
      <c r="D35" s="202"/>
      <c r="E35" s="202"/>
      <c r="F35" s="202"/>
      <c r="G35" s="202"/>
      <c r="H35" s="202"/>
      <c r="I35" s="203"/>
    </row>
    <row r="36" s="204" customFormat="true" ht="24.95" hidden="false" customHeight="true" outlineLevel="0" collapsed="false">
      <c r="A36" s="199" t="s">
        <v>160</v>
      </c>
      <c r="B36" s="205" t="s">
        <v>161</v>
      </c>
      <c r="C36" s="205"/>
      <c r="D36" s="202"/>
      <c r="E36" s="202"/>
      <c r="F36" s="202"/>
      <c r="G36" s="202"/>
      <c r="H36" s="202"/>
      <c r="I36" s="203"/>
    </row>
    <row r="37" s="204" customFormat="true" ht="24.95" hidden="false" customHeight="true" outlineLevel="0" collapsed="false">
      <c r="A37" s="199"/>
      <c r="B37" s="209" t="s">
        <v>162</v>
      </c>
      <c r="C37" s="201"/>
      <c r="D37" s="202"/>
      <c r="E37" s="202"/>
      <c r="F37" s="202"/>
      <c r="G37" s="202"/>
      <c r="H37" s="202"/>
      <c r="I37" s="203"/>
    </row>
    <row r="38" s="204" customFormat="true" ht="24.95" hidden="false" customHeight="true" outlineLevel="0" collapsed="false">
      <c r="A38" s="211" t="s">
        <v>163</v>
      </c>
      <c r="B38" s="212"/>
      <c r="C38" s="201"/>
      <c r="D38" s="202"/>
      <c r="E38" s="202"/>
      <c r="F38" s="202"/>
      <c r="G38" s="202"/>
      <c r="H38" s="202"/>
      <c r="I38" s="203"/>
    </row>
    <row r="39" s="204" customFormat="true" ht="24.95" hidden="false" customHeight="true" outlineLevel="0" collapsed="false">
      <c r="A39" s="213" t="s">
        <v>125</v>
      </c>
      <c r="B39" s="214" t="s">
        <v>126</v>
      </c>
      <c r="C39" s="201"/>
      <c r="D39" s="202"/>
      <c r="E39" s="202"/>
      <c r="F39" s="202"/>
      <c r="G39" s="202"/>
      <c r="H39" s="202"/>
      <c r="I39" s="203"/>
    </row>
    <row r="40" s="204" customFormat="true" ht="24.95" hidden="false" customHeight="true" outlineLevel="0" collapsed="false">
      <c r="A40" s="213" t="s">
        <v>164</v>
      </c>
      <c r="B40" s="214" t="s">
        <v>165</v>
      </c>
      <c r="C40" s="201"/>
      <c r="D40" s="202"/>
      <c r="E40" s="202"/>
      <c r="F40" s="202"/>
      <c r="G40" s="202"/>
      <c r="H40" s="202"/>
      <c r="I40" s="203"/>
    </row>
    <row r="41" s="204" customFormat="true" ht="24.95" hidden="false" customHeight="true" outlineLevel="0" collapsed="false">
      <c r="A41" s="213" t="s">
        <v>166</v>
      </c>
      <c r="B41" s="214" t="s">
        <v>167</v>
      </c>
      <c r="C41" s="201"/>
      <c r="D41" s="202"/>
      <c r="E41" s="202"/>
      <c r="F41" s="202"/>
      <c r="G41" s="202"/>
      <c r="H41" s="202"/>
      <c r="I41" s="203"/>
    </row>
    <row r="42" s="86" customFormat="true" ht="2.25" hidden="false" customHeight="true" outlineLevel="0" collapsed="false">
      <c r="A42" s="215"/>
      <c r="B42" s="216"/>
      <c r="C42" s="217"/>
      <c r="D42" s="218"/>
      <c r="E42" s="218"/>
      <c r="F42" s="218"/>
      <c r="G42" s="218"/>
      <c r="H42" s="218"/>
      <c r="I42" s="219"/>
    </row>
    <row r="43" s="153" customFormat="true" ht="12" hidden="false" customHeight="true" outlineLevel="0" collapsed="false">
      <c r="A43" s="220"/>
      <c r="C43" s="221"/>
      <c r="D43" s="222"/>
      <c r="E43" s="222"/>
      <c r="F43" s="222"/>
      <c r="G43" s="222"/>
      <c r="H43" s="222"/>
      <c r="I43" s="223" t="s">
        <v>45</v>
      </c>
      <c r="J43" s="224"/>
      <c r="K43" s="225"/>
    </row>
    <row r="44" s="153" customFormat="true" ht="35.25" hidden="false" customHeight="true" outlineLevel="0" collapsed="false">
      <c r="A44" s="226" t="s">
        <v>168</v>
      </c>
      <c r="B44" s="226"/>
      <c r="C44" s="226"/>
      <c r="D44" s="226"/>
      <c r="E44" s="226"/>
      <c r="F44" s="226"/>
      <c r="G44" s="226"/>
      <c r="H44" s="226"/>
      <c r="I44" s="226"/>
      <c r="J44" s="227"/>
    </row>
    <row r="45" customFormat="false" ht="9" hidden="false" customHeight="false" outlineLevel="0" collapsed="false"/>
    <row r="46" customFormat="false" ht="11.25" hidden="false" customHeight="false" outlineLevel="0" collapsed="false"/>
  </sheetData>
  <mergeCells count="17">
    <mergeCell ref="A3:I3"/>
    <mergeCell ref="A4:I4"/>
    <mergeCell ref="A5:D5"/>
    <mergeCell ref="A6:B6"/>
    <mergeCell ref="D6:I6"/>
    <mergeCell ref="D7:F7"/>
    <mergeCell ref="G7:I7"/>
    <mergeCell ref="A15:I15"/>
    <mergeCell ref="A16:B16"/>
    <mergeCell ref="B20:C20"/>
    <mergeCell ref="B22:C22"/>
    <mergeCell ref="B28:C28"/>
    <mergeCell ref="B29:C29"/>
    <mergeCell ref="B30:C30"/>
    <mergeCell ref="B32:C32"/>
    <mergeCell ref="B36:C36"/>
    <mergeCell ref="A44:I44"/>
  </mergeCells>
  <printOptions headings="false" gridLines="false" gridLinesSet="true" horizontalCentered="true" verticalCentered="false"/>
  <pageMargins left="0.39375" right="0.39375"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true"/>
  </sheetPr>
  <dimension ref="A1:O8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95" zeroHeight="false" outlineLevelRow="0" outlineLevelCol="0"/>
  <cols>
    <col collapsed="false" customWidth="true" hidden="false" outlineLevel="0" max="1" min="1" style="86" width="3.25"/>
    <col collapsed="false" customWidth="true" hidden="false" outlineLevel="0" max="2" min="2" style="86" width="16.38"/>
    <col collapsed="false" customWidth="true" hidden="false" outlineLevel="0" max="3" min="3" style="87" width="5.87"/>
    <col collapsed="false" customWidth="true" hidden="false" outlineLevel="0" max="9" min="4" style="88" width="8.5"/>
    <col collapsed="false" customWidth="true" hidden="false" outlineLevel="0" max="10" min="10" style="89" width="8.5"/>
    <col collapsed="false" customWidth="true" hidden="false" outlineLevel="0" max="11" min="11" style="86" width="8.5"/>
    <col collapsed="false" customWidth="true" hidden="false" outlineLevel="0" max="1025" min="12" style="86" width="7.75"/>
  </cols>
  <sheetData>
    <row r="1" s="66" customFormat="true" ht="36.75" hidden="false" customHeight="true" outlineLevel="0" collapsed="false">
      <c r="A1" s="63"/>
      <c r="B1" s="64"/>
      <c r="C1" s="65"/>
      <c r="D1" s="65"/>
      <c r="E1" s="65"/>
      <c r="F1" s="65"/>
      <c r="G1" s="64"/>
      <c r="H1" s="64"/>
      <c r="I1" s="64"/>
      <c r="J1" s="16" t="s">
        <v>56</v>
      </c>
    </row>
    <row r="2" s="66" customFormat="true" ht="11.25" hidden="false" customHeight="true" outlineLevel="0" collapsed="false">
      <c r="A2" s="67"/>
      <c r="B2" s="68"/>
      <c r="C2" s="68"/>
      <c r="D2" s="68"/>
      <c r="E2" s="68"/>
      <c r="F2" s="68"/>
      <c r="G2" s="68"/>
      <c r="H2" s="68"/>
      <c r="I2" s="68"/>
      <c r="J2" s="68"/>
    </row>
    <row r="3" s="25" customFormat="true" ht="20.1" hidden="false" customHeight="true" outlineLevel="0" collapsed="false">
      <c r="A3" s="90" t="s">
        <v>169</v>
      </c>
      <c r="B3" s="90"/>
      <c r="C3" s="90"/>
      <c r="D3" s="90"/>
      <c r="E3" s="90"/>
      <c r="F3" s="90"/>
      <c r="G3" s="90"/>
      <c r="H3" s="90"/>
      <c r="I3" s="90"/>
      <c r="J3" s="90"/>
    </row>
    <row r="4" s="25" customFormat="true" ht="12" hidden="false" customHeight="true" outlineLevel="0" collapsed="false">
      <c r="A4" s="92" t="s">
        <v>119</v>
      </c>
      <c r="B4" s="92"/>
      <c r="C4" s="92"/>
      <c r="D4" s="92"/>
      <c r="E4" s="92"/>
      <c r="F4" s="92"/>
      <c r="G4" s="92"/>
      <c r="H4" s="92"/>
      <c r="I4" s="92"/>
      <c r="J4" s="92"/>
    </row>
    <row r="5" s="25" customFormat="true" ht="11.25" hidden="false" customHeight="true" outlineLevel="0" collapsed="false">
      <c r="A5" s="92" t="s">
        <v>58</v>
      </c>
      <c r="B5" s="92"/>
      <c r="C5" s="92"/>
      <c r="D5" s="92"/>
      <c r="E5" s="93"/>
      <c r="F5" s="93"/>
      <c r="G5" s="93"/>
      <c r="H5" s="93"/>
      <c r="I5" s="93"/>
      <c r="J5" s="93"/>
    </row>
    <row r="6" s="25" customFormat="true" ht="12.75" hidden="false" customHeight="true" outlineLevel="0" collapsed="false">
      <c r="A6" s="228"/>
      <c r="B6" s="229"/>
      <c r="C6" s="229"/>
      <c r="D6" s="229"/>
      <c r="E6" s="229"/>
      <c r="F6" s="229"/>
      <c r="G6" s="229"/>
      <c r="H6" s="229"/>
      <c r="I6" s="229"/>
      <c r="J6" s="229"/>
    </row>
    <row r="7" s="66" customFormat="true" ht="12" hidden="false" customHeight="true" outlineLevel="0" collapsed="false">
      <c r="A7" s="95" t="s">
        <v>170</v>
      </c>
      <c r="B7" s="95"/>
      <c r="C7" s="96" t="s">
        <v>171</v>
      </c>
      <c r="D7" s="97" t="s">
        <v>172</v>
      </c>
      <c r="E7" s="97"/>
      <c r="F7" s="97"/>
      <c r="G7" s="97"/>
      <c r="H7" s="97"/>
      <c r="I7" s="96" t="s">
        <v>173</v>
      </c>
      <c r="J7" s="96"/>
      <c r="K7" s="98"/>
      <c r="L7" s="98"/>
      <c r="M7" s="98"/>
      <c r="N7" s="98"/>
      <c r="O7" s="98"/>
    </row>
    <row r="8" customFormat="false" ht="21.75" hidden="false" customHeight="true" outlineLevel="0" collapsed="false">
      <c r="A8" s="95"/>
      <c r="B8" s="95"/>
      <c r="C8" s="96"/>
      <c r="D8" s="99" t="s">
        <v>89</v>
      </c>
      <c r="E8" s="99" t="s">
        <v>90</v>
      </c>
      <c r="F8" s="99" t="s">
        <v>91</v>
      </c>
      <c r="G8" s="99" t="s">
        <v>92</v>
      </c>
      <c r="H8" s="99" t="s">
        <v>93</v>
      </c>
      <c r="I8" s="96"/>
      <c r="J8" s="96"/>
    </row>
    <row r="9" customFormat="false" ht="12" hidden="false" customHeight="true" outlineLevel="0" collapsed="false">
      <c r="A9" s="95"/>
      <c r="B9" s="95"/>
      <c r="C9" s="96"/>
      <c r="D9" s="99"/>
      <c r="E9" s="99"/>
      <c r="F9" s="99"/>
      <c r="G9" s="99"/>
      <c r="H9" s="99"/>
      <c r="I9" s="100" t="s">
        <v>94</v>
      </c>
      <c r="J9" s="101" t="s">
        <v>95</v>
      </c>
    </row>
    <row r="10" customFormat="false" ht="12" hidden="false" customHeight="true" outlineLevel="0" collapsed="false">
      <c r="A10" s="95"/>
      <c r="B10" s="95"/>
      <c r="C10" s="96"/>
      <c r="D10" s="102" t="n">
        <v>1</v>
      </c>
      <c r="E10" s="102" t="n">
        <v>2</v>
      </c>
      <c r="F10" s="102" t="n">
        <v>3</v>
      </c>
      <c r="G10" s="102" t="n">
        <v>4</v>
      </c>
      <c r="H10" s="102" t="n">
        <v>5</v>
      </c>
      <c r="I10" s="102" t="n">
        <v>6</v>
      </c>
      <c r="J10" s="102" t="n">
        <v>7</v>
      </c>
      <c r="K10" s="103"/>
    </row>
    <row r="11" s="112" customFormat="true" ht="14.1" hidden="false" customHeight="true" outlineLevel="0" collapsed="false">
      <c r="A11" s="104" t="s">
        <v>12</v>
      </c>
      <c r="B11" s="230"/>
      <c r="C11" s="231"/>
      <c r="D11" s="232"/>
      <c r="E11" s="233"/>
      <c r="F11" s="233"/>
      <c r="G11" s="233"/>
      <c r="H11" s="234"/>
      <c r="I11" s="232"/>
      <c r="J11" s="235"/>
    </row>
    <row r="12" s="112" customFormat="true" ht="14.1" hidden="false" customHeight="true" outlineLevel="0" collapsed="false">
      <c r="A12" s="128" t="s">
        <v>96</v>
      </c>
      <c r="B12" s="105"/>
      <c r="C12" s="115" t="n">
        <v>100</v>
      </c>
      <c r="D12" s="236" t="n">
        <v>45244</v>
      </c>
      <c r="E12" s="237" t="n">
        <v>45231</v>
      </c>
      <c r="F12" s="116" t="n">
        <v>44277</v>
      </c>
      <c r="G12" s="116" t="n">
        <v>44144</v>
      </c>
      <c r="H12" s="142" t="n">
        <v>44189</v>
      </c>
      <c r="I12" s="117" t="n">
        <v>1055</v>
      </c>
      <c r="J12" s="118" t="n">
        <v>2.38747199529295</v>
      </c>
    </row>
    <row r="13" s="112" customFormat="true" ht="12" hidden="false" customHeight="true" outlineLevel="0" collapsed="false">
      <c r="A13" s="120" t="s">
        <v>97</v>
      </c>
      <c r="B13" s="121" t="s">
        <v>98</v>
      </c>
      <c r="C13" s="115" t="n">
        <v>54.2878613738838</v>
      </c>
      <c r="D13" s="117" t="n">
        <v>24562</v>
      </c>
      <c r="E13" s="116" t="n">
        <v>24550</v>
      </c>
      <c r="F13" s="116" t="n">
        <v>23971</v>
      </c>
      <c r="G13" s="116" t="n">
        <v>23919</v>
      </c>
      <c r="H13" s="142" t="n">
        <v>23985</v>
      </c>
      <c r="I13" s="117" t="n">
        <v>577</v>
      </c>
      <c r="J13" s="118" t="n">
        <v>2.40567021054826</v>
      </c>
    </row>
    <row r="14" s="112" customFormat="true" ht="12" hidden="false" customHeight="true" outlineLevel="0" collapsed="false">
      <c r="A14" s="120"/>
      <c r="B14" s="121" t="s">
        <v>99</v>
      </c>
      <c r="C14" s="115" t="n">
        <v>45.7121386261162</v>
      </c>
      <c r="D14" s="117" t="n">
        <v>20682</v>
      </c>
      <c r="E14" s="116" t="n">
        <v>20681</v>
      </c>
      <c r="F14" s="116" t="n">
        <v>20306</v>
      </c>
      <c r="G14" s="116" t="n">
        <v>20225</v>
      </c>
      <c r="H14" s="142" t="n">
        <v>20204</v>
      </c>
      <c r="I14" s="117" t="n">
        <v>478</v>
      </c>
      <c r="J14" s="118" t="n">
        <v>2.3658681449218</v>
      </c>
    </row>
    <row r="15" s="112" customFormat="true" ht="12" hidden="false" customHeight="true" outlineLevel="0" collapsed="false">
      <c r="A15" s="120" t="s">
        <v>97</v>
      </c>
      <c r="B15" s="123" t="s">
        <v>100</v>
      </c>
      <c r="C15" s="115" t="n">
        <v>10.0499513747679</v>
      </c>
      <c r="D15" s="117" t="n">
        <v>4547</v>
      </c>
      <c r="E15" s="116" t="n">
        <v>4695</v>
      </c>
      <c r="F15" s="116" t="n">
        <v>4101</v>
      </c>
      <c r="G15" s="116" t="n">
        <v>4282</v>
      </c>
      <c r="H15" s="142" t="n">
        <v>4449</v>
      </c>
      <c r="I15" s="117" t="n">
        <v>98</v>
      </c>
      <c r="J15" s="118" t="n">
        <v>2.20274218925601</v>
      </c>
    </row>
    <row r="16" s="112" customFormat="true" ht="12" hidden="false" customHeight="true" outlineLevel="0" collapsed="false">
      <c r="A16" s="120"/>
      <c r="B16" s="123" t="s">
        <v>101</v>
      </c>
      <c r="C16" s="115" t="n">
        <v>69.5849173371055</v>
      </c>
      <c r="D16" s="117" t="n">
        <v>31483</v>
      </c>
      <c r="E16" s="116" t="n">
        <v>31505</v>
      </c>
      <c r="F16" s="116" t="n">
        <v>31274</v>
      </c>
      <c r="G16" s="116" t="n">
        <v>31171</v>
      </c>
      <c r="H16" s="142" t="n">
        <v>31170</v>
      </c>
      <c r="I16" s="117" t="n">
        <v>313</v>
      </c>
      <c r="J16" s="118" t="n">
        <v>1.00417067693295</v>
      </c>
    </row>
    <row r="17" s="112" customFormat="true" ht="12" hidden="false" customHeight="true" outlineLevel="0" collapsed="false">
      <c r="A17" s="120"/>
      <c r="B17" s="123" t="s">
        <v>102</v>
      </c>
      <c r="C17" s="115" t="n">
        <v>19.4412518787021</v>
      </c>
      <c r="D17" s="117" t="n">
        <v>8796</v>
      </c>
      <c r="E17" s="116" t="n">
        <v>8645</v>
      </c>
      <c r="F17" s="116" t="n">
        <v>8542</v>
      </c>
      <c r="G17" s="116" t="n">
        <v>8361</v>
      </c>
      <c r="H17" s="142" t="n">
        <v>8263</v>
      </c>
      <c r="I17" s="117" t="n">
        <v>533</v>
      </c>
      <c r="J17" s="118" t="n">
        <v>6.45044172818589</v>
      </c>
    </row>
    <row r="18" s="112" customFormat="true" ht="12" hidden="false" customHeight="true" outlineLevel="0" collapsed="false">
      <c r="A18" s="122"/>
      <c r="B18" s="123" t="s">
        <v>103</v>
      </c>
      <c r="C18" s="115" t="n">
        <v>0.923879409424454</v>
      </c>
      <c r="D18" s="117" t="n">
        <v>418</v>
      </c>
      <c r="E18" s="116" t="n">
        <v>386</v>
      </c>
      <c r="F18" s="116" t="n">
        <v>360</v>
      </c>
      <c r="G18" s="116" t="n">
        <v>330</v>
      </c>
      <c r="H18" s="142" t="n">
        <v>307</v>
      </c>
      <c r="I18" s="117" t="n">
        <v>111</v>
      </c>
      <c r="J18" s="118" t="n">
        <v>36.1563517915309</v>
      </c>
    </row>
    <row r="19" s="112" customFormat="true" ht="12" hidden="false" customHeight="true" outlineLevel="0" collapsed="false">
      <c r="A19" s="122"/>
      <c r="B19" s="123" t="s">
        <v>104</v>
      </c>
      <c r="C19" s="115" t="n">
        <v>0.263018300769163</v>
      </c>
      <c r="D19" s="117" t="n">
        <v>119</v>
      </c>
      <c r="E19" s="116" t="n">
        <v>114</v>
      </c>
      <c r="F19" s="116" t="n">
        <v>94</v>
      </c>
      <c r="G19" s="116" t="n">
        <v>80</v>
      </c>
      <c r="H19" s="142" t="n">
        <v>59</v>
      </c>
      <c r="I19" s="117" t="n">
        <v>60</v>
      </c>
      <c r="J19" s="118" t="n">
        <v>101.694915254237</v>
      </c>
    </row>
    <row r="20" s="112" customFormat="true" ht="12" hidden="false" customHeight="true" outlineLevel="0" collapsed="false">
      <c r="A20" s="120" t="s">
        <v>105</v>
      </c>
      <c r="B20" s="121" t="s">
        <v>174</v>
      </c>
      <c r="C20" s="115" t="n">
        <v>70.3562903368402</v>
      </c>
      <c r="D20" s="117" t="n">
        <v>31832</v>
      </c>
      <c r="E20" s="116" t="n">
        <v>32035</v>
      </c>
      <c r="F20" s="116" t="n">
        <v>31208</v>
      </c>
      <c r="G20" s="116" t="n">
        <v>31387</v>
      </c>
      <c r="H20" s="142" t="n">
        <v>31578</v>
      </c>
      <c r="I20" s="117" t="n">
        <v>254</v>
      </c>
      <c r="J20" s="118" t="n">
        <v>0.804357464057255</v>
      </c>
    </row>
    <row r="21" s="112" customFormat="true" ht="12" hidden="false" customHeight="true" outlineLevel="0" collapsed="false">
      <c r="A21" s="120"/>
      <c r="B21" s="121" t="s">
        <v>175</v>
      </c>
      <c r="C21" s="115" t="n">
        <v>29.6437096631598</v>
      </c>
      <c r="D21" s="117" t="n">
        <v>13412</v>
      </c>
      <c r="E21" s="116" t="n">
        <v>13196</v>
      </c>
      <c r="F21" s="116" t="n">
        <v>13069</v>
      </c>
      <c r="G21" s="116" t="n">
        <v>12757</v>
      </c>
      <c r="H21" s="142" t="n">
        <v>12611</v>
      </c>
      <c r="I21" s="117" t="n">
        <v>801</v>
      </c>
      <c r="J21" s="118" t="n">
        <v>6.35159781143446</v>
      </c>
    </row>
    <row r="22" s="112" customFormat="true" ht="12" hidden="false" customHeight="true" outlineLevel="0" collapsed="false">
      <c r="A22" s="120" t="s">
        <v>105</v>
      </c>
      <c r="B22" s="121" t="s">
        <v>108</v>
      </c>
      <c r="C22" s="115" t="n">
        <v>88.8802935195827</v>
      </c>
      <c r="D22" s="117" t="n">
        <v>40213</v>
      </c>
      <c r="E22" s="116" t="n">
        <v>40320</v>
      </c>
      <c r="F22" s="116" t="n">
        <v>39651</v>
      </c>
      <c r="G22" s="116" t="n">
        <v>39685</v>
      </c>
      <c r="H22" s="142" t="n">
        <v>39825</v>
      </c>
      <c r="I22" s="117" t="n">
        <v>388</v>
      </c>
      <c r="J22" s="118" t="n">
        <v>0.974262397991212</v>
      </c>
    </row>
    <row r="23" s="112" customFormat="true" ht="12" hidden="false" customHeight="true" outlineLevel="0" collapsed="false">
      <c r="A23" s="120"/>
      <c r="B23" s="121" t="s">
        <v>109</v>
      </c>
      <c r="C23" s="115" t="n">
        <v>11.0445583944832</v>
      </c>
      <c r="D23" s="117" t="n">
        <v>4997</v>
      </c>
      <c r="E23" s="116" t="n">
        <v>4882</v>
      </c>
      <c r="F23" s="116" t="n">
        <v>4597</v>
      </c>
      <c r="G23" s="116" t="n">
        <v>4434</v>
      </c>
      <c r="H23" s="142" t="n">
        <v>4335</v>
      </c>
      <c r="I23" s="117" t="n">
        <v>662</v>
      </c>
      <c r="J23" s="118" t="n">
        <v>15.2710495963091</v>
      </c>
    </row>
    <row r="24" s="112" customFormat="true" ht="14.1" hidden="false" customHeight="true" outlineLevel="0" collapsed="false">
      <c r="A24" s="104" t="s">
        <v>122</v>
      </c>
      <c r="B24" s="230"/>
      <c r="C24" s="231"/>
      <c r="D24" s="238"/>
      <c r="E24" s="239"/>
      <c r="F24" s="239"/>
      <c r="G24" s="239"/>
      <c r="H24" s="240"/>
      <c r="I24" s="232"/>
      <c r="J24" s="235"/>
    </row>
    <row r="25" s="112" customFormat="true" ht="14.1" hidden="false" customHeight="true" outlineLevel="0" collapsed="false">
      <c r="A25" s="128" t="s">
        <v>96</v>
      </c>
      <c r="B25" s="105"/>
      <c r="C25" s="115" t="n">
        <v>100</v>
      </c>
      <c r="D25" s="241" t="n">
        <v>6819700</v>
      </c>
      <c r="E25" s="237" t="n">
        <v>6823248</v>
      </c>
      <c r="F25" s="237" t="n">
        <v>6698306</v>
      </c>
      <c r="G25" s="237" t="n">
        <v>6668708</v>
      </c>
      <c r="H25" s="242" t="n">
        <v>6660263</v>
      </c>
      <c r="I25" s="236" t="n">
        <v>159437</v>
      </c>
      <c r="J25" s="118" t="n">
        <v>2.39385441686011</v>
      </c>
    </row>
    <row r="26" s="112" customFormat="true" ht="12" hidden="false" customHeight="true" outlineLevel="0" collapsed="false">
      <c r="A26" s="120" t="s">
        <v>97</v>
      </c>
      <c r="B26" s="121" t="s">
        <v>98</v>
      </c>
      <c r="C26" s="115" t="n">
        <v>54.6514362801883</v>
      </c>
      <c r="D26" s="117" t="n">
        <v>3727064</v>
      </c>
      <c r="E26" s="116" t="n">
        <v>3738831</v>
      </c>
      <c r="F26" s="116" t="n">
        <v>3668112</v>
      </c>
      <c r="G26" s="116" t="n">
        <v>3642591</v>
      </c>
      <c r="H26" s="142" t="n">
        <v>3634472</v>
      </c>
      <c r="I26" s="117" t="n">
        <v>92592</v>
      </c>
      <c r="J26" s="118" t="n">
        <v>2.54760526425847</v>
      </c>
    </row>
    <row r="27" s="112" customFormat="true" ht="12" hidden="false" customHeight="true" outlineLevel="0" collapsed="false">
      <c r="A27" s="120"/>
      <c r="B27" s="121" t="s">
        <v>99</v>
      </c>
      <c r="C27" s="115" t="n">
        <v>45.3485637198117</v>
      </c>
      <c r="D27" s="117" t="n">
        <v>3092636</v>
      </c>
      <c r="E27" s="116" t="n">
        <v>3084417</v>
      </c>
      <c r="F27" s="116" t="n">
        <v>3030194</v>
      </c>
      <c r="G27" s="116" t="n">
        <v>3026117</v>
      </c>
      <c r="H27" s="142" t="n">
        <v>3025791</v>
      </c>
      <c r="I27" s="117" t="n">
        <v>66845</v>
      </c>
      <c r="J27" s="118" t="n">
        <v>2.20917439439803</v>
      </c>
    </row>
    <row r="28" s="112" customFormat="true" ht="12" hidden="false" customHeight="true" outlineLevel="0" collapsed="false">
      <c r="A28" s="120" t="s">
        <v>97</v>
      </c>
      <c r="B28" s="123" t="s">
        <v>100</v>
      </c>
      <c r="C28" s="115" t="n">
        <v>10.5949381937622</v>
      </c>
      <c r="D28" s="117" t="n">
        <v>722543</v>
      </c>
      <c r="E28" s="116" t="n">
        <v>736636</v>
      </c>
      <c r="F28" s="116" t="n">
        <v>663770</v>
      </c>
      <c r="G28" s="116" t="n">
        <v>683430</v>
      </c>
      <c r="H28" s="142" t="n">
        <v>707510</v>
      </c>
      <c r="I28" s="117" t="n">
        <v>15033</v>
      </c>
      <c r="J28" s="118" t="n">
        <v>2.12477562154599</v>
      </c>
    </row>
    <row r="29" s="112" customFormat="true" ht="12" hidden="false" customHeight="true" outlineLevel="0" collapsed="false">
      <c r="A29" s="120"/>
      <c r="B29" s="123" t="s">
        <v>101</v>
      </c>
      <c r="C29" s="115" t="n">
        <v>69.8689091895538</v>
      </c>
      <c r="D29" s="117" t="n">
        <v>4764850</v>
      </c>
      <c r="E29" s="116" t="n">
        <v>4771743</v>
      </c>
      <c r="F29" s="116" t="n">
        <v>4742440</v>
      </c>
      <c r="G29" s="116" t="n">
        <v>4721399</v>
      </c>
      <c r="H29" s="142" t="n">
        <v>4705747</v>
      </c>
      <c r="I29" s="117" t="n">
        <v>59103</v>
      </c>
      <c r="J29" s="118" t="n">
        <v>1.25597487497734</v>
      </c>
    </row>
    <row r="30" s="112" customFormat="true" ht="12" hidden="false" customHeight="true" outlineLevel="0" collapsed="false">
      <c r="A30" s="120"/>
      <c r="B30" s="123" t="s">
        <v>102</v>
      </c>
      <c r="C30" s="115" t="n">
        <v>18.5425311963869</v>
      </c>
      <c r="D30" s="117" t="n">
        <v>1264545</v>
      </c>
      <c r="E30" s="116" t="n">
        <v>1248732</v>
      </c>
      <c r="F30" s="116" t="n">
        <v>1229157</v>
      </c>
      <c r="G30" s="116" t="n">
        <v>1203723</v>
      </c>
      <c r="H30" s="142" t="n">
        <v>1188195</v>
      </c>
      <c r="I30" s="117" t="n">
        <v>76350</v>
      </c>
      <c r="J30" s="118" t="n">
        <v>6.42571295115701</v>
      </c>
    </row>
    <row r="31" s="112" customFormat="true" ht="12" hidden="false" customHeight="true" outlineLevel="0" collapsed="false">
      <c r="A31" s="122"/>
      <c r="B31" s="123" t="s">
        <v>103</v>
      </c>
      <c r="C31" s="115" t="n">
        <v>0.99362142029708</v>
      </c>
      <c r="D31" s="117" t="n">
        <v>67762</v>
      </c>
      <c r="E31" s="116" t="n">
        <v>66137</v>
      </c>
      <c r="F31" s="116" t="n">
        <v>62939</v>
      </c>
      <c r="G31" s="116" t="n">
        <v>60156</v>
      </c>
      <c r="H31" s="142" t="n">
        <v>58811</v>
      </c>
      <c r="I31" s="117" t="n">
        <v>8951</v>
      </c>
      <c r="J31" s="118" t="n">
        <v>15.2199418476135</v>
      </c>
    </row>
    <row r="32" s="112" customFormat="true" ht="12" hidden="false" customHeight="true" outlineLevel="0" collapsed="false">
      <c r="A32" s="122"/>
      <c r="B32" s="123" t="s">
        <v>104</v>
      </c>
      <c r="C32" s="115" t="n">
        <v>0.233514670733317</v>
      </c>
      <c r="D32" s="117" t="n">
        <v>15925</v>
      </c>
      <c r="E32" s="116" t="n">
        <v>16144</v>
      </c>
      <c r="F32" s="116" t="n">
        <v>13827</v>
      </c>
      <c r="G32" s="116" t="n">
        <v>12501</v>
      </c>
      <c r="H32" s="142" t="n">
        <v>11352</v>
      </c>
      <c r="I32" s="117" t="n">
        <v>4573</v>
      </c>
      <c r="J32" s="118" t="n">
        <v>40.2836504580691</v>
      </c>
    </row>
    <row r="33" s="112" customFormat="true" ht="12" hidden="false" customHeight="true" outlineLevel="0" collapsed="false">
      <c r="A33" s="120" t="s">
        <v>105</v>
      </c>
      <c r="B33" s="121" t="s">
        <v>174</v>
      </c>
      <c r="C33" s="115" t="n">
        <v>72.8806105840433</v>
      </c>
      <c r="D33" s="117" t="n">
        <v>4970239</v>
      </c>
      <c r="E33" s="116" t="n">
        <v>4993297</v>
      </c>
      <c r="F33" s="116" t="n">
        <v>4890459</v>
      </c>
      <c r="G33" s="116" t="n">
        <v>4885136</v>
      </c>
      <c r="H33" s="142" t="n">
        <v>4890364</v>
      </c>
      <c r="I33" s="117" t="n">
        <v>79875</v>
      </c>
      <c r="J33" s="118" t="n">
        <v>1.63331400280225</v>
      </c>
    </row>
    <row r="34" s="112" customFormat="true" ht="12" hidden="false" customHeight="true" outlineLevel="0" collapsed="false">
      <c r="A34" s="120"/>
      <c r="B34" s="121" t="s">
        <v>175</v>
      </c>
      <c r="C34" s="115" t="n">
        <v>27.1193894159567</v>
      </c>
      <c r="D34" s="117" t="n">
        <v>1849461</v>
      </c>
      <c r="E34" s="116" t="n">
        <v>1829951</v>
      </c>
      <c r="F34" s="116" t="n">
        <v>1807840</v>
      </c>
      <c r="G34" s="116" t="n">
        <v>1783561</v>
      </c>
      <c r="H34" s="142" t="n">
        <v>1769867</v>
      </c>
      <c r="I34" s="117" t="n">
        <v>79594</v>
      </c>
      <c r="J34" s="118" t="n">
        <v>4.49717408144228</v>
      </c>
    </row>
    <row r="35" s="112" customFormat="true" ht="12" hidden="false" customHeight="true" outlineLevel="0" collapsed="false">
      <c r="A35" s="120" t="s">
        <v>105</v>
      </c>
      <c r="B35" s="121" t="s">
        <v>108</v>
      </c>
      <c r="C35" s="115" t="n">
        <v>89.2685015469889</v>
      </c>
      <c r="D35" s="117" t="n">
        <v>6087844</v>
      </c>
      <c r="E35" s="116" t="n">
        <v>6096165</v>
      </c>
      <c r="F35" s="116" t="n">
        <v>5994533</v>
      </c>
      <c r="G35" s="116" t="n">
        <v>5984813</v>
      </c>
      <c r="H35" s="142" t="n">
        <v>5998131</v>
      </c>
      <c r="I35" s="117" t="n">
        <v>89713</v>
      </c>
      <c r="J35" s="118" t="n">
        <v>1.49568257178778</v>
      </c>
    </row>
    <row r="36" s="112" customFormat="true" ht="12" hidden="false" customHeight="true" outlineLevel="0" collapsed="false">
      <c r="A36" s="120"/>
      <c r="B36" s="121" t="s">
        <v>109</v>
      </c>
      <c r="C36" s="115" t="n">
        <v>10.6524920451046</v>
      </c>
      <c r="D36" s="117" t="n">
        <v>726468</v>
      </c>
      <c r="E36" s="116" t="n">
        <v>721783</v>
      </c>
      <c r="F36" s="116" t="n">
        <v>698662</v>
      </c>
      <c r="G36" s="116" t="n">
        <v>678743</v>
      </c>
      <c r="H36" s="142" t="n">
        <v>657034</v>
      </c>
      <c r="I36" s="117" t="n">
        <v>69434</v>
      </c>
      <c r="J36" s="118" t="n">
        <v>10.5677940563198</v>
      </c>
    </row>
    <row r="37" s="112" customFormat="true" ht="14.1" hidden="false" customHeight="true" outlineLevel="0" collapsed="false">
      <c r="A37" s="104" t="s">
        <v>123</v>
      </c>
      <c r="B37" s="230"/>
      <c r="C37" s="231"/>
      <c r="D37" s="238"/>
      <c r="E37" s="239"/>
      <c r="F37" s="239"/>
      <c r="G37" s="239"/>
      <c r="H37" s="240"/>
      <c r="I37" s="232"/>
      <c r="J37" s="235"/>
    </row>
    <row r="38" s="112" customFormat="true" ht="14.1" hidden="false" customHeight="true" outlineLevel="0" collapsed="false">
      <c r="A38" s="128" t="s">
        <v>96</v>
      </c>
      <c r="B38" s="105"/>
      <c r="C38" s="115" t="n">
        <v>100</v>
      </c>
      <c r="D38" s="241" t="n">
        <v>26547610</v>
      </c>
      <c r="E38" s="237" t="n">
        <v>26632250</v>
      </c>
      <c r="F38" s="237" t="n">
        <v>26160260</v>
      </c>
      <c r="G38" s="237" t="n">
        <v>25990786</v>
      </c>
      <c r="H38" s="242" t="n">
        <v>25917309</v>
      </c>
      <c r="I38" s="236" t="n">
        <v>630301</v>
      </c>
      <c r="J38" s="118" t="n">
        <v>2.43196930668998</v>
      </c>
    </row>
    <row r="39" s="112" customFormat="true" ht="12" hidden="false" customHeight="true" outlineLevel="0" collapsed="false">
      <c r="A39" s="120" t="s">
        <v>97</v>
      </c>
      <c r="B39" s="121" t="s">
        <v>98</v>
      </c>
      <c r="C39" s="115" t="n">
        <v>54.2718949088072</v>
      </c>
      <c r="D39" s="117" t="n">
        <v>14407891</v>
      </c>
      <c r="E39" s="116" t="n">
        <v>14500754</v>
      </c>
      <c r="F39" s="116" t="n">
        <v>14229205</v>
      </c>
      <c r="G39" s="116" t="n">
        <v>14101445</v>
      </c>
      <c r="H39" s="142" t="n">
        <v>14041834</v>
      </c>
      <c r="I39" s="117" t="n">
        <v>366057</v>
      </c>
      <c r="J39" s="118" t="n">
        <v>2.60690305838967</v>
      </c>
    </row>
    <row r="40" s="112" customFormat="true" ht="12" hidden="false" customHeight="true" outlineLevel="0" collapsed="false">
      <c r="A40" s="120"/>
      <c r="B40" s="121" t="s">
        <v>99</v>
      </c>
      <c r="C40" s="115" t="n">
        <v>45.7281050911928</v>
      </c>
      <c r="D40" s="117" t="n">
        <v>12139719</v>
      </c>
      <c r="E40" s="116" t="n">
        <v>12131496</v>
      </c>
      <c r="F40" s="116" t="n">
        <v>11931055</v>
      </c>
      <c r="G40" s="116" t="n">
        <v>11889341</v>
      </c>
      <c r="H40" s="142" t="n">
        <v>11875475</v>
      </c>
      <c r="I40" s="117" t="n">
        <v>264244</v>
      </c>
      <c r="J40" s="118" t="n">
        <v>2.22512362663388</v>
      </c>
    </row>
    <row r="41" s="112" customFormat="true" ht="12" hidden="false" customHeight="true" outlineLevel="0" collapsed="false">
      <c r="A41" s="120" t="s">
        <v>97</v>
      </c>
      <c r="B41" s="123" t="s">
        <v>100</v>
      </c>
      <c r="C41" s="115" t="n">
        <v>11.0474502224494</v>
      </c>
      <c r="D41" s="117" t="n">
        <v>2932834</v>
      </c>
      <c r="E41" s="116" t="n">
        <v>2997559</v>
      </c>
      <c r="F41" s="116" t="n">
        <v>2730091</v>
      </c>
      <c r="G41" s="116" t="n">
        <v>2792931</v>
      </c>
      <c r="H41" s="142" t="n">
        <v>2881046</v>
      </c>
      <c r="I41" s="117" t="n">
        <v>51788</v>
      </c>
      <c r="J41" s="118" t="n">
        <v>1.79754158732627</v>
      </c>
    </row>
    <row r="42" s="112" customFormat="true" ht="12" hidden="false" customHeight="true" outlineLevel="0" collapsed="false">
      <c r="A42" s="120"/>
      <c r="B42" s="123" t="s">
        <v>101</v>
      </c>
      <c r="C42" s="115" t="n">
        <v>69.8677621073987</v>
      </c>
      <c r="D42" s="117" t="n">
        <v>18548221</v>
      </c>
      <c r="E42" s="116" t="n">
        <v>18623670</v>
      </c>
      <c r="F42" s="116" t="n">
        <v>18506134</v>
      </c>
      <c r="G42" s="116" t="n">
        <v>18393854</v>
      </c>
      <c r="H42" s="142" t="n">
        <v>18305204</v>
      </c>
      <c r="I42" s="117" t="n">
        <v>243017</v>
      </c>
      <c r="J42" s="118" t="n">
        <v>1.32758422140502</v>
      </c>
    </row>
    <row r="43" s="112" customFormat="true" ht="12" hidden="false" customHeight="true" outlineLevel="0" collapsed="false">
      <c r="A43" s="120"/>
      <c r="B43" s="123" t="s">
        <v>102</v>
      </c>
      <c r="C43" s="115" t="n">
        <v>18.1144818686127</v>
      </c>
      <c r="D43" s="117" t="n">
        <v>4808962</v>
      </c>
      <c r="E43" s="116" t="n">
        <v>4759391</v>
      </c>
      <c r="F43" s="116" t="n">
        <v>4682102</v>
      </c>
      <c r="G43" s="116" t="n">
        <v>4574330</v>
      </c>
      <c r="H43" s="142" t="n">
        <v>4507240</v>
      </c>
      <c r="I43" s="117" t="n">
        <v>301722</v>
      </c>
      <c r="J43" s="118" t="n">
        <v>6.69416316859098</v>
      </c>
    </row>
    <row r="44" s="112" customFormat="true" ht="12" hidden="false" customHeight="true" outlineLevel="0" collapsed="false">
      <c r="A44" s="122"/>
      <c r="B44" s="123" t="s">
        <v>103</v>
      </c>
      <c r="C44" s="115" t="n">
        <v>0.970305801539197</v>
      </c>
      <c r="D44" s="117" t="n">
        <v>257593</v>
      </c>
      <c r="E44" s="116" t="n">
        <v>251630</v>
      </c>
      <c r="F44" s="116" t="n">
        <v>241933</v>
      </c>
      <c r="G44" s="116" t="n">
        <v>229670</v>
      </c>
      <c r="H44" s="142" t="n">
        <v>223819</v>
      </c>
      <c r="I44" s="117" t="n">
        <v>33774</v>
      </c>
      <c r="J44" s="118" t="n">
        <v>15.0898717267077</v>
      </c>
    </row>
    <row r="45" s="112" customFormat="true" ht="12" hidden="false" customHeight="true" outlineLevel="0" collapsed="false">
      <c r="A45" s="122"/>
      <c r="B45" s="123" t="s">
        <v>104</v>
      </c>
      <c r="C45" s="115" t="n">
        <v>0.219371913328544</v>
      </c>
      <c r="D45" s="117" t="n">
        <v>58238</v>
      </c>
      <c r="E45" s="116" t="n">
        <v>59839</v>
      </c>
      <c r="F45" s="116" t="n">
        <v>52763</v>
      </c>
      <c r="G45" s="116" t="n">
        <v>46804</v>
      </c>
      <c r="H45" s="142" t="n">
        <v>41863</v>
      </c>
      <c r="I45" s="117" t="n">
        <v>16375</v>
      </c>
      <c r="J45" s="118" t="n">
        <v>39.1156868834054</v>
      </c>
    </row>
    <row r="46" s="112" customFormat="true" ht="12" hidden="false" customHeight="true" outlineLevel="0" collapsed="false">
      <c r="A46" s="120" t="s">
        <v>105</v>
      </c>
      <c r="B46" s="121" t="s">
        <v>174</v>
      </c>
      <c r="C46" s="115" t="n">
        <v>72.5765106538781</v>
      </c>
      <c r="D46" s="117" t="n">
        <v>19267329</v>
      </c>
      <c r="E46" s="116" t="n">
        <v>19406009</v>
      </c>
      <c r="F46" s="116" t="n">
        <v>19016491</v>
      </c>
      <c r="G46" s="116" t="n">
        <v>18943883</v>
      </c>
      <c r="H46" s="142" t="n">
        <v>18923804</v>
      </c>
      <c r="I46" s="117" t="n">
        <v>343525</v>
      </c>
      <c r="J46" s="118" t="n">
        <v>1.81530626717546</v>
      </c>
    </row>
    <row r="47" s="112" customFormat="true" ht="12" hidden="false" customHeight="true" outlineLevel="0" collapsed="false">
      <c r="A47" s="120"/>
      <c r="B47" s="121" t="s">
        <v>175</v>
      </c>
      <c r="C47" s="115" t="n">
        <v>27.4234592115825</v>
      </c>
      <c r="D47" s="117" t="n">
        <v>7280273</v>
      </c>
      <c r="E47" s="116" t="n">
        <v>7226229</v>
      </c>
      <c r="F47" s="116" t="n">
        <v>7143741</v>
      </c>
      <c r="G47" s="116" t="n">
        <v>7046870</v>
      </c>
      <c r="H47" s="142" t="n">
        <v>6993417</v>
      </c>
      <c r="I47" s="117" t="n">
        <v>286856</v>
      </c>
      <c r="J47" s="118" t="n">
        <v>4.10180030734618</v>
      </c>
    </row>
    <row r="48" s="112" customFormat="true" ht="12" hidden="false" customHeight="true" outlineLevel="0" collapsed="false">
      <c r="A48" s="120" t="s">
        <v>105</v>
      </c>
      <c r="B48" s="121" t="s">
        <v>108</v>
      </c>
      <c r="C48" s="115" t="n">
        <v>87.8677327262228</v>
      </c>
      <c r="D48" s="117" t="n">
        <v>23326783</v>
      </c>
      <c r="E48" s="116" t="n">
        <v>23402353</v>
      </c>
      <c r="F48" s="116" t="n">
        <v>23047395</v>
      </c>
      <c r="G48" s="116" t="n">
        <v>22984403</v>
      </c>
      <c r="H48" s="142" t="n">
        <v>23009072</v>
      </c>
      <c r="I48" s="117" t="n">
        <v>317711</v>
      </c>
      <c r="J48" s="118" t="n">
        <v>1.380807535393</v>
      </c>
    </row>
    <row r="49" s="112" customFormat="true" ht="12" hidden="false" customHeight="true" outlineLevel="0" collapsed="false">
      <c r="A49" s="120"/>
      <c r="B49" s="121" t="s">
        <v>109</v>
      </c>
      <c r="C49" s="115" t="n">
        <v>12.080496135057</v>
      </c>
      <c r="D49" s="117" t="n">
        <v>3207083</v>
      </c>
      <c r="E49" s="116" t="n">
        <v>3216288</v>
      </c>
      <c r="F49" s="116" t="n">
        <v>3099619</v>
      </c>
      <c r="G49" s="116" t="n">
        <v>2993271</v>
      </c>
      <c r="H49" s="142" t="n">
        <v>2895180</v>
      </c>
      <c r="I49" s="117" t="n">
        <v>311903</v>
      </c>
      <c r="J49" s="118" t="n">
        <v>10.7731816329209</v>
      </c>
    </row>
    <row r="50" s="112" customFormat="true" ht="14.1" hidden="false" customHeight="true" outlineLevel="0" collapsed="false">
      <c r="A50" s="104" t="s">
        <v>124</v>
      </c>
      <c r="B50" s="230"/>
      <c r="C50" s="231"/>
      <c r="D50" s="238"/>
      <c r="E50" s="239"/>
      <c r="F50" s="239"/>
      <c r="G50" s="239"/>
      <c r="H50" s="240"/>
      <c r="I50" s="232"/>
      <c r="J50" s="235"/>
    </row>
    <row r="51" s="112" customFormat="true" ht="14.1" hidden="false" customHeight="true" outlineLevel="0" collapsed="false">
      <c r="A51" s="128" t="s">
        <v>96</v>
      </c>
      <c r="B51" s="105"/>
      <c r="C51" s="115" t="n">
        <v>100</v>
      </c>
      <c r="D51" s="241" t="n">
        <v>32608868</v>
      </c>
      <c r="E51" s="237" t="n">
        <v>32731752</v>
      </c>
      <c r="F51" s="237" t="n">
        <v>32164973</v>
      </c>
      <c r="G51" s="237" t="n">
        <v>31930223</v>
      </c>
      <c r="H51" s="242" t="n">
        <v>31847718</v>
      </c>
      <c r="I51" s="236" t="n">
        <v>761150</v>
      </c>
      <c r="J51" s="118" t="n">
        <v>2.38996715557454</v>
      </c>
    </row>
    <row r="52" s="112" customFormat="true" ht="12" hidden="false" customHeight="true" outlineLevel="0" collapsed="false">
      <c r="A52" s="120" t="s">
        <v>97</v>
      </c>
      <c r="B52" s="121" t="s">
        <v>98</v>
      </c>
      <c r="C52" s="115" t="n">
        <v>53.6015754978063</v>
      </c>
      <c r="D52" s="117" t="n">
        <v>17478867</v>
      </c>
      <c r="E52" s="116" t="n">
        <v>17601961</v>
      </c>
      <c r="F52" s="116" t="n">
        <v>17273293</v>
      </c>
      <c r="G52" s="116" t="n">
        <v>17100289</v>
      </c>
      <c r="H52" s="142" t="n">
        <v>17030591</v>
      </c>
      <c r="I52" s="117" t="n">
        <v>448276</v>
      </c>
      <c r="J52" s="118" t="n">
        <v>2.63218111456026</v>
      </c>
    </row>
    <row r="53" s="112" customFormat="true" ht="12" hidden="false" customHeight="true" outlineLevel="0" collapsed="false">
      <c r="A53" s="120"/>
      <c r="B53" s="121" t="s">
        <v>99</v>
      </c>
      <c r="C53" s="115" t="n">
        <v>46.3984245021937</v>
      </c>
      <c r="D53" s="117" t="n">
        <v>15130001</v>
      </c>
      <c r="E53" s="116" t="n">
        <v>15129791</v>
      </c>
      <c r="F53" s="116" t="n">
        <v>14891680</v>
      </c>
      <c r="G53" s="116" t="n">
        <v>14829934</v>
      </c>
      <c r="H53" s="142" t="n">
        <v>14817127</v>
      </c>
      <c r="I53" s="117" t="n">
        <v>312874</v>
      </c>
      <c r="J53" s="118" t="n">
        <v>2.11156994200023</v>
      </c>
    </row>
    <row r="54" s="112" customFormat="true" ht="12" hidden="false" customHeight="true" outlineLevel="0" collapsed="false">
      <c r="A54" s="120" t="s">
        <v>97</v>
      </c>
      <c r="B54" s="123" t="s">
        <v>100</v>
      </c>
      <c r="C54" s="115" t="n">
        <v>10.4066691306181</v>
      </c>
      <c r="D54" s="117" t="n">
        <v>3393497</v>
      </c>
      <c r="E54" s="116" t="n">
        <v>3465341</v>
      </c>
      <c r="F54" s="116" t="n">
        <v>3147502</v>
      </c>
      <c r="G54" s="116" t="n">
        <v>3216446</v>
      </c>
      <c r="H54" s="142" t="n">
        <v>3316207</v>
      </c>
      <c r="I54" s="117" t="n">
        <v>77290</v>
      </c>
      <c r="J54" s="118" t="n">
        <v>2.33067477392093</v>
      </c>
    </row>
    <row r="55" s="112" customFormat="true" ht="12" hidden="false" customHeight="true" outlineLevel="0" collapsed="false">
      <c r="A55" s="120"/>
      <c r="B55" s="123" t="s">
        <v>101</v>
      </c>
      <c r="C55" s="115" t="n">
        <v>70.0252090934282</v>
      </c>
      <c r="D55" s="117" t="n">
        <v>22834428</v>
      </c>
      <c r="E55" s="116" t="n">
        <v>22948599</v>
      </c>
      <c r="F55" s="116" t="n">
        <v>22806561</v>
      </c>
      <c r="G55" s="116" t="n">
        <v>22659093</v>
      </c>
      <c r="H55" s="142" t="n">
        <v>22560179</v>
      </c>
      <c r="I55" s="117" t="n">
        <v>274249</v>
      </c>
      <c r="J55" s="118" t="n">
        <v>1.21563308518075</v>
      </c>
    </row>
    <row r="56" s="112" customFormat="true" ht="12" hidden="false" customHeight="true" outlineLevel="0" collapsed="false">
      <c r="A56" s="120"/>
      <c r="B56" s="123" t="s">
        <v>102</v>
      </c>
      <c r="C56" s="115" t="n">
        <v>18.623958366172</v>
      </c>
      <c r="D56" s="117" t="n">
        <v>6073062</v>
      </c>
      <c r="E56" s="116" t="n">
        <v>6017791</v>
      </c>
      <c r="F56" s="116" t="n">
        <v>5923097</v>
      </c>
      <c r="G56" s="116" t="n">
        <v>5781884</v>
      </c>
      <c r="H56" s="142" t="n">
        <v>5704823</v>
      </c>
      <c r="I56" s="117" t="n">
        <v>368239</v>
      </c>
      <c r="J56" s="118" t="n">
        <v>6.45487160600776</v>
      </c>
    </row>
    <row r="57" s="112" customFormat="true" ht="12" hidden="false" customHeight="true" outlineLevel="0" collapsed="false">
      <c r="A57" s="122"/>
      <c r="B57" s="123" t="s">
        <v>103</v>
      </c>
      <c r="C57" s="115" t="n">
        <v>0.944163409781658</v>
      </c>
      <c r="D57" s="117" t="n">
        <v>307881</v>
      </c>
      <c r="E57" s="116" t="n">
        <v>300021</v>
      </c>
      <c r="F57" s="116" t="n">
        <v>287813</v>
      </c>
      <c r="G57" s="116" t="n">
        <v>272799</v>
      </c>
      <c r="H57" s="142" t="n">
        <v>266509</v>
      </c>
      <c r="I57" s="117" t="n">
        <v>41372</v>
      </c>
      <c r="J57" s="118" t="n">
        <v>15.5236783748391</v>
      </c>
    </row>
    <row r="58" s="112" customFormat="true" ht="12" hidden="false" customHeight="true" outlineLevel="0" collapsed="false">
      <c r="A58" s="122"/>
      <c r="B58" s="123" t="s">
        <v>104</v>
      </c>
      <c r="C58" s="115" t="n">
        <v>0.217692316090212</v>
      </c>
      <c r="D58" s="117" t="n">
        <v>70987</v>
      </c>
      <c r="E58" s="116" t="n">
        <v>72414</v>
      </c>
      <c r="F58" s="116" t="n">
        <v>63501</v>
      </c>
      <c r="G58" s="116" t="n">
        <v>56434</v>
      </c>
      <c r="H58" s="142" t="n">
        <v>51066</v>
      </c>
      <c r="I58" s="117" t="n">
        <v>19921</v>
      </c>
      <c r="J58" s="118" t="n">
        <v>39.0103003955665</v>
      </c>
    </row>
    <row r="59" s="112" customFormat="true" ht="12" hidden="false" customHeight="true" outlineLevel="0" collapsed="false">
      <c r="A59" s="120" t="s">
        <v>105</v>
      </c>
      <c r="B59" s="121" t="s">
        <v>174</v>
      </c>
      <c r="C59" s="115" t="n">
        <v>72.065347377284</v>
      </c>
      <c r="D59" s="117" t="n">
        <v>23499694</v>
      </c>
      <c r="E59" s="116" t="n">
        <v>23679762</v>
      </c>
      <c r="F59" s="116" t="n">
        <v>23222806</v>
      </c>
      <c r="G59" s="116" t="n">
        <v>23119375</v>
      </c>
      <c r="H59" s="142" t="n">
        <v>23103965</v>
      </c>
      <c r="I59" s="117" t="n">
        <v>395729</v>
      </c>
      <c r="J59" s="118" t="n">
        <v>1.71281855733421</v>
      </c>
    </row>
    <row r="60" s="112" customFormat="true" ht="12" hidden="false" customHeight="true" outlineLevel="0" collapsed="false">
      <c r="A60" s="120"/>
      <c r="B60" s="121" t="s">
        <v>175</v>
      </c>
      <c r="C60" s="115" t="n">
        <v>27.9346250228619</v>
      </c>
      <c r="D60" s="117" t="n">
        <v>9109165</v>
      </c>
      <c r="E60" s="116" t="n">
        <v>9051977</v>
      </c>
      <c r="F60" s="116" t="n">
        <v>8942139</v>
      </c>
      <c r="G60" s="116" t="n">
        <v>8810815</v>
      </c>
      <c r="H60" s="142" t="n">
        <v>8743652</v>
      </c>
      <c r="I60" s="117" t="n">
        <v>365513</v>
      </c>
      <c r="J60" s="118" t="n">
        <v>4.1803241940553</v>
      </c>
    </row>
    <row r="61" s="112" customFormat="true" ht="12" hidden="false" customHeight="true" outlineLevel="0" collapsed="false">
      <c r="A61" s="120" t="s">
        <v>105</v>
      </c>
      <c r="B61" s="121" t="s">
        <v>108</v>
      </c>
      <c r="C61" s="115" t="n">
        <v>88.8954317580114</v>
      </c>
      <c r="D61" s="117" t="n">
        <v>28987794</v>
      </c>
      <c r="E61" s="116" t="n">
        <v>29104995</v>
      </c>
      <c r="F61" s="116" t="n">
        <v>28677921</v>
      </c>
      <c r="G61" s="116" t="n">
        <v>28572306</v>
      </c>
      <c r="H61" s="142" t="n">
        <v>28604216</v>
      </c>
      <c r="I61" s="117" t="n">
        <v>383578</v>
      </c>
      <c r="J61" s="118" t="n">
        <v>1.34098414024003</v>
      </c>
    </row>
    <row r="62" s="112" customFormat="true" ht="12" hidden="false" customHeight="true" outlineLevel="0" collapsed="false">
      <c r="A62" s="120"/>
      <c r="B62" s="121" t="s">
        <v>109</v>
      </c>
      <c r="C62" s="115" t="n">
        <v>11.0508957256658</v>
      </c>
      <c r="D62" s="117" t="n">
        <v>3603572</v>
      </c>
      <c r="E62" s="116" t="n">
        <v>3609386</v>
      </c>
      <c r="F62" s="116" t="n">
        <v>3470146</v>
      </c>
      <c r="G62" s="116" t="n">
        <v>3341256</v>
      </c>
      <c r="H62" s="142" t="n">
        <v>3227028</v>
      </c>
      <c r="I62" s="117" t="n">
        <v>376544</v>
      </c>
      <c r="J62" s="118" t="n">
        <v>11.6684453930985</v>
      </c>
    </row>
    <row r="63" s="112" customFormat="true" ht="14.1" hidden="false" customHeight="true" outlineLevel="0" collapsed="false">
      <c r="A63" s="104" t="s">
        <v>176</v>
      </c>
      <c r="B63" s="230"/>
      <c r="C63" s="231"/>
      <c r="D63" s="238"/>
      <c r="E63" s="239"/>
      <c r="F63" s="239"/>
      <c r="G63" s="239"/>
      <c r="H63" s="240"/>
      <c r="I63" s="232"/>
      <c r="J63" s="235"/>
    </row>
    <row r="64" s="112" customFormat="true" ht="14.1" hidden="false" customHeight="true" outlineLevel="0" collapsed="false">
      <c r="A64" s="128" t="s">
        <v>96</v>
      </c>
      <c r="B64" s="105"/>
      <c r="C64" s="115" t="n">
        <v>100</v>
      </c>
      <c r="D64" s="241" t="n">
        <v>52335</v>
      </c>
      <c r="E64" s="237" t="n">
        <v>52192</v>
      </c>
      <c r="F64" s="237" t="n">
        <v>51141</v>
      </c>
      <c r="G64" s="237" t="n">
        <v>50794</v>
      </c>
      <c r="H64" s="142" t="n">
        <v>50786</v>
      </c>
      <c r="I64" s="117" t="n">
        <v>1549</v>
      </c>
      <c r="J64" s="118" t="n">
        <v>3.05005316425787</v>
      </c>
    </row>
    <row r="65" s="112" customFormat="true" ht="12" hidden="false" customHeight="true" outlineLevel="0" collapsed="false">
      <c r="A65" s="120" t="s">
        <v>97</v>
      </c>
      <c r="B65" s="121" t="s">
        <v>98</v>
      </c>
      <c r="C65" s="115" t="n">
        <v>55.1925097926818</v>
      </c>
      <c r="D65" s="236" t="n">
        <v>28885</v>
      </c>
      <c r="E65" s="237" t="n">
        <v>28875</v>
      </c>
      <c r="F65" s="237" t="n">
        <v>28234</v>
      </c>
      <c r="G65" s="237" t="n">
        <v>27928</v>
      </c>
      <c r="H65" s="142" t="n">
        <v>27955</v>
      </c>
      <c r="I65" s="117" t="n">
        <v>930</v>
      </c>
      <c r="J65" s="118" t="n">
        <v>3.32677517438741</v>
      </c>
    </row>
    <row r="66" s="112" customFormat="true" ht="12" hidden="false" customHeight="true" outlineLevel="0" collapsed="false">
      <c r="A66" s="120"/>
      <c r="B66" s="121" t="s">
        <v>99</v>
      </c>
      <c r="C66" s="115" t="n">
        <v>44.8074902073182</v>
      </c>
      <c r="D66" s="236" t="n">
        <v>23450</v>
      </c>
      <c r="E66" s="237" t="n">
        <v>23317</v>
      </c>
      <c r="F66" s="237" t="n">
        <v>22907</v>
      </c>
      <c r="G66" s="237" t="n">
        <v>22866</v>
      </c>
      <c r="H66" s="142" t="n">
        <v>22831</v>
      </c>
      <c r="I66" s="117" t="n">
        <v>619</v>
      </c>
      <c r="J66" s="118" t="n">
        <v>2.71122596469712</v>
      </c>
    </row>
    <row r="67" s="112" customFormat="true" ht="12" hidden="false" customHeight="true" outlineLevel="0" collapsed="false">
      <c r="A67" s="120" t="s">
        <v>97</v>
      </c>
      <c r="B67" s="123" t="s">
        <v>100</v>
      </c>
      <c r="C67" s="115" t="n">
        <v>10.9391420655393</v>
      </c>
      <c r="D67" s="236" t="n">
        <v>5725</v>
      </c>
      <c r="E67" s="237" t="n">
        <v>5779</v>
      </c>
      <c r="F67" s="237" t="n">
        <v>5181</v>
      </c>
      <c r="G67" s="237" t="n">
        <v>5350</v>
      </c>
      <c r="H67" s="142" t="n">
        <v>5600</v>
      </c>
      <c r="I67" s="117" t="n">
        <v>125</v>
      </c>
      <c r="J67" s="118" t="n">
        <v>2.23214285714286</v>
      </c>
    </row>
    <row r="68" s="112" customFormat="true" ht="12" hidden="false" customHeight="true" outlineLevel="0" collapsed="false">
      <c r="A68" s="120"/>
      <c r="B68" s="123" t="s">
        <v>101</v>
      </c>
      <c r="C68" s="115" t="n">
        <v>70.0869399063724</v>
      </c>
      <c r="D68" s="236" t="n">
        <v>36680</v>
      </c>
      <c r="E68" s="237" t="n">
        <v>36655</v>
      </c>
      <c r="F68" s="237" t="n">
        <v>36365</v>
      </c>
      <c r="G68" s="237" t="n">
        <v>36088</v>
      </c>
      <c r="H68" s="142" t="n">
        <v>35965</v>
      </c>
      <c r="I68" s="117" t="n">
        <v>715</v>
      </c>
      <c r="J68" s="118" t="n">
        <v>1.98804393160017</v>
      </c>
    </row>
    <row r="69" s="112" customFormat="true" ht="12" hidden="false" customHeight="true" outlineLevel="0" collapsed="false">
      <c r="A69" s="120"/>
      <c r="B69" s="123" t="s">
        <v>102</v>
      </c>
      <c r="C69" s="115" t="n">
        <v>18.1637527467278</v>
      </c>
      <c r="D69" s="236" t="n">
        <v>9506</v>
      </c>
      <c r="E69" s="237" t="n">
        <v>9357</v>
      </c>
      <c r="F69" s="237" t="n">
        <v>9217</v>
      </c>
      <c r="G69" s="237" t="n">
        <v>8988</v>
      </c>
      <c r="H69" s="142" t="n">
        <v>8870</v>
      </c>
      <c r="I69" s="117" t="n">
        <v>636</v>
      </c>
      <c r="J69" s="118" t="n">
        <v>7.17023675310034</v>
      </c>
    </row>
    <row r="70" s="112" customFormat="true" ht="12" hidden="false" customHeight="true" outlineLevel="0" collapsed="false">
      <c r="A70" s="122"/>
      <c r="B70" s="123" t="s">
        <v>103</v>
      </c>
      <c r="C70" s="115" t="n">
        <v>0.810165281360466</v>
      </c>
      <c r="D70" s="236" t="n">
        <v>424</v>
      </c>
      <c r="E70" s="237" t="n">
        <v>401</v>
      </c>
      <c r="F70" s="237" t="n">
        <v>378</v>
      </c>
      <c r="G70" s="237" t="n">
        <v>368</v>
      </c>
      <c r="H70" s="142" t="n">
        <v>351</v>
      </c>
      <c r="I70" s="117" t="n">
        <v>73</v>
      </c>
      <c r="J70" s="118" t="n">
        <v>20.7977207977208</v>
      </c>
    </row>
    <row r="71" s="112" customFormat="true" ht="12" hidden="false" customHeight="true" outlineLevel="0" collapsed="false">
      <c r="A71" s="122"/>
      <c r="B71" s="123" t="s">
        <v>104</v>
      </c>
      <c r="C71" s="115" t="n">
        <v>0.250310499665616</v>
      </c>
      <c r="D71" s="236" t="n">
        <v>131</v>
      </c>
      <c r="E71" s="237" t="n">
        <v>118</v>
      </c>
      <c r="F71" s="237" t="n">
        <v>96</v>
      </c>
      <c r="G71" s="237" t="n">
        <v>92</v>
      </c>
      <c r="H71" s="142" t="n">
        <v>63</v>
      </c>
      <c r="I71" s="117" t="n">
        <v>68</v>
      </c>
      <c r="J71" s="118" t="n">
        <v>107.936507936508</v>
      </c>
    </row>
    <row r="72" s="112" customFormat="true" ht="12" hidden="false" customHeight="true" outlineLevel="0" collapsed="false">
      <c r="A72" s="120" t="s">
        <v>105</v>
      </c>
      <c r="B72" s="121" t="s">
        <v>174</v>
      </c>
      <c r="C72" s="115" t="n">
        <v>71.4722461068119</v>
      </c>
      <c r="D72" s="236" t="n">
        <v>37405</v>
      </c>
      <c r="E72" s="237" t="n">
        <v>37479</v>
      </c>
      <c r="F72" s="237" t="n">
        <v>36621</v>
      </c>
      <c r="G72" s="237" t="n">
        <v>36602</v>
      </c>
      <c r="H72" s="142" t="n">
        <v>36746</v>
      </c>
      <c r="I72" s="117" t="n">
        <v>659</v>
      </c>
      <c r="J72" s="118" t="n">
        <v>1.79339247809285</v>
      </c>
    </row>
    <row r="73" s="112" customFormat="true" ht="12" hidden="false" customHeight="true" outlineLevel="0" collapsed="false">
      <c r="A73" s="120"/>
      <c r="B73" s="121" t="s">
        <v>175</v>
      </c>
      <c r="C73" s="115" t="n">
        <v>28.5277538931881</v>
      </c>
      <c r="D73" s="117" t="n">
        <v>14930</v>
      </c>
      <c r="E73" s="116" t="n">
        <v>14713</v>
      </c>
      <c r="F73" s="116" t="n">
        <v>14520</v>
      </c>
      <c r="G73" s="116" t="n">
        <v>14192</v>
      </c>
      <c r="H73" s="142" t="n">
        <v>14040</v>
      </c>
      <c r="I73" s="117" t="n">
        <v>890</v>
      </c>
      <c r="J73" s="118" t="n">
        <v>6.33903133903134</v>
      </c>
    </row>
    <row r="74" s="112" customFormat="true" ht="12" hidden="false" customHeight="true" outlineLevel="0" collapsed="false">
      <c r="A74" s="120" t="s">
        <v>105</v>
      </c>
      <c r="B74" s="121" t="s">
        <v>108</v>
      </c>
      <c r="C74" s="115" t="n">
        <v>87.4061335626254</v>
      </c>
      <c r="D74" s="117" t="n">
        <v>45744</v>
      </c>
      <c r="E74" s="116" t="n">
        <v>45687</v>
      </c>
      <c r="F74" s="116" t="n">
        <v>44844</v>
      </c>
      <c r="G74" s="116" t="n">
        <v>44685</v>
      </c>
      <c r="H74" s="142" t="n">
        <v>44746</v>
      </c>
      <c r="I74" s="117" t="n">
        <v>998</v>
      </c>
      <c r="J74" s="118" t="n">
        <v>2.23036696017521</v>
      </c>
    </row>
    <row r="75" s="112" customFormat="true" ht="12" hidden="false" customHeight="true" outlineLevel="0" collapsed="false">
      <c r="A75" s="144"/>
      <c r="B75" s="126" t="s">
        <v>109</v>
      </c>
      <c r="C75" s="127" t="n">
        <v>12.5289003534919</v>
      </c>
      <c r="D75" s="145" t="n">
        <v>6557</v>
      </c>
      <c r="E75" s="146" t="n">
        <v>6475</v>
      </c>
      <c r="F75" s="146" t="n">
        <v>6264</v>
      </c>
      <c r="G75" s="146" t="n">
        <v>6075</v>
      </c>
      <c r="H75" s="147" t="n">
        <v>6004</v>
      </c>
      <c r="I75" s="145" t="n">
        <v>553</v>
      </c>
      <c r="J75" s="148" t="n">
        <v>9.21052631578947</v>
      </c>
    </row>
    <row r="76" s="103" customFormat="true" ht="11.25" hidden="false" customHeight="true" outlineLevel="0" collapsed="false">
      <c r="B76" s="149"/>
      <c r="C76" s="149"/>
      <c r="D76" s="150"/>
      <c r="E76" s="150"/>
      <c r="F76" s="150"/>
      <c r="G76" s="151"/>
      <c r="H76" s="150"/>
      <c r="I76" s="150"/>
      <c r="J76" s="243" t="s">
        <v>45</v>
      </c>
    </row>
    <row r="77" s="103" customFormat="true" ht="12.75" hidden="false" customHeight="true" outlineLevel="0" collapsed="false">
      <c r="A77" s="154" t="s">
        <v>115</v>
      </c>
      <c r="B77" s="155"/>
      <c r="C77" s="155"/>
      <c r="D77" s="156"/>
      <c r="E77" s="155"/>
      <c r="F77" s="155"/>
      <c r="G77" s="155"/>
      <c r="H77" s="155"/>
      <c r="I77" s="155"/>
      <c r="J77" s="155"/>
    </row>
    <row r="78" s="103" customFormat="true" ht="18" hidden="false" customHeight="true" outlineLevel="0" collapsed="false">
      <c r="A78" s="157" t="s">
        <v>116</v>
      </c>
      <c r="B78" s="157"/>
      <c r="C78" s="157"/>
      <c r="D78" s="157"/>
      <c r="E78" s="157"/>
      <c r="F78" s="157"/>
      <c r="G78" s="157"/>
      <c r="H78" s="157"/>
      <c r="I78" s="157"/>
      <c r="J78" s="157"/>
    </row>
    <row r="79" customFormat="false" ht="18" hidden="false" customHeight="true" outlineLevel="0" collapsed="false"/>
    <row r="80" customFormat="false" ht="22.5" hidden="false" customHeight="true" outlineLevel="0" collapsed="false"/>
    <row r="81" customFormat="false" ht="12.75" hidden="false" customHeight="true" outlineLevel="0" collapsed="false"/>
    <row r="82" customFormat="false" ht="12.75" hidden="false" customHeight="true" outlineLevel="0" collapsed="false"/>
  </sheetData>
  <mergeCells count="13">
    <mergeCell ref="A3:J3"/>
    <mergeCell ref="A4:J4"/>
    <mergeCell ref="A5:D5"/>
    <mergeCell ref="A7:B10"/>
    <mergeCell ref="C7:C10"/>
    <mergeCell ref="D7:H7"/>
    <mergeCell ref="I7:J8"/>
    <mergeCell ref="D8:D9"/>
    <mergeCell ref="E8:E9"/>
    <mergeCell ref="F8:F9"/>
    <mergeCell ref="G8:G9"/>
    <mergeCell ref="H8:H9"/>
    <mergeCell ref="A78:J78"/>
  </mergeCells>
  <printOptions headings="false" gridLines="false" gridLinesSet="true" horizontalCentered="true" verticalCentered="false"/>
  <pageMargins left="0.708333333333333" right="0.39375"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sheetPr filterMode="false">
    <pageSetUpPr fitToPage="false"/>
  </sheetPr>
  <dimension ref="A1:Q86"/>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95" zeroHeight="false" outlineLevelRow="0" outlineLevelCol="0"/>
  <cols>
    <col collapsed="false" customWidth="true" hidden="false" outlineLevel="0" max="1" min="1" style="86" width="3.13"/>
    <col collapsed="false" customWidth="true" hidden="false" outlineLevel="0" max="2" min="2" style="86" width="2"/>
    <col collapsed="false" customWidth="true" hidden="false" outlineLevel="0" max="3" min="3" style="86" width="5.87"/>
    <col collapsed="false" customWidth="true" hidden="false" outlineLevel="0" max="4" min="4" style="86" width="28.5"/>
    <col collapsed="false" customWidth="true" hidden="false" outlineLevel="0" max="5" min="5" style="87" width="5"/>
    <col collapsed="false" customWidth="true" hidden="false" outlineLevel="0" max="10" min="6" style="88" width="8.5"/>
    <col collapsed="false" customWidth="true" hidden="false" outlineLevel="0" max="11" min="11" style="244" width="8.5"/>
    <col collapsed="false" customWidth="true" hidden="false" outlineLevel="0" max="12" min="12" style="89" width="8.5"/>
    <col collapsed="false" customWidth="true" hidden="false" outlineLevel="0" max="256" min="13" style="86" width="7.75"/>
    <col collapsed="false" customWidth="true" hidden="false" outlineLevel="0" max="258" min="257" style="86" width="3.25"/>
    <col collapsed="false" customWidth="true" hidden="false" outlineLevel="0" max="259" min="259" style="86" width="3.38"/>
    <col collapsed="false" customWidth="true" hidden="false" outlineLevel="0" max="260" min="260" style="86" width="23"/>
    <col collapsed="false" customWidth="true" hidden="false" outlineLevel="0" max="261" min="261" style="86" width="5"/>
    <col collapsed="false" customWidth="true" hidden="false" outlineLevel="0" max="268" min="262" style="86" width="8.38"/>
    <col collapsed="false" customWidth="true" hidden="false" outlineLevel="0" max="512" min="269" style="86" width="7.75"/>
    <col collapsed="false" customWidth="true" hidden="false" outlineLevel="0" max="514" min="513" style="86" width="3.25"/>
    <col collapsed="false" customWidth="true" hidden="false" outlineLevel="0" max="515" min="515" style="86" width="3.38"/>
    <col collapsed="false" customWidth="true" hidden="false" outlineLevel="0" max="516" min="516" style="86" width="23"/>
    <col collapsed="false" customWidth="true" hidden="false" outlineLevel="0" max="517" min="517" style="86" width="5"/>
    <col collapsed="false" customWidth="true" hidden="false" outlineLevel="0" max="524" min="518" style="86" width="8.38"/>
    <col collapsed="false" customWidth="true" hidden="false" outlineLevel="0" max="768" min="525" style="86" width="7.75"/>
    <col collapsed="false" customWidth="true" hidden="false" outlineLevel="0" max="770" min="769" style="86" width="3.25"/>
    <col collapsed="false" customWidth="true" hidden="false" outlineLevel="0" max="771" min="771" style="86" width="3.38"/>
    <col collapsed="false" customWidth="true" hidden="false" outlineLevel="0" max="772" min="772" style="86" width="23"/>
    <col collapsed="false" customWidth="true" hidden="false" outlineLevel="0" max="773" min="773" style="86" width="5"/>
    <col collapsed="false" customWidth="true" hidden="false" outlineLevel="0" max="780" min="774" style="86" width="8.38"/>
    <col collapsed="false" customWidth="true" hidden="false" outlineLevel="0" max="1025" min="781" style="86" width="7.75"/>
  </cols>
  <sheetData>
    <row r="1" s="66" customFormat="true" ht="36.75" hidden="false" customHeight="true" outlineLevel="0" collapsed="false">
      <c r="A1" s="63"/>
      <c r="B1" s="63"/>
      <c r="C1" s="63"/>
      <c r="D1" s="64"/>
      <c r="E1" s="245"/>
      <c r="F1" s="65"/>
      <c r="G1" s="65"/>
      <c r="H1" s="65"/>
      <c r="I1" s="64"/>
      <c r="J1" s="64"/>
      <c r="K1" s="246"/>
      <c r="L1" s="16" t="s">
        <v>56</v>
      </c>
    </row>
    <row r="2" s="66" customFormat="true" ht="11.25" hidden="false" customHeight="true" outlineLevel="0" collapsed="false">
      <c r="A2" s="67"/>
      <c r="B2" s="67"/>
      <c r="C2" s="67"/>
      <c r="D2" s="68"/>
      <c r="E2" s="247"/>
      <c r="F2" s="68"/>
      <c r="G2" s="68"/>
      <c r="H2" s="68"/>
      <c r="I2" s="68"/>
      <c r="J2" s="68"/>
      <c r="K2" s="248"/>
      <c r="L2" s="68"/>
    </row>
    <row r="3" s="25" customFormat="true" ht="20.1" hidden="false" customHeight="true" outlineLevel="0" collapsed="false">
      <c r="A3" s="90" t="s">
        <v>177</v>
      </c>
      <c r="B3" s="90"/>
      <c r="C3" s="90"/>
      <c r="D3" s="90"/>
      <c r="E3" s="90"/>
      <c r="F3" s="90"/>
      <c r="G3" s="90"/>
      <c r="H3" s="90"/>
      <c r="I3" s="90"/>
      <c r="J3" s="90"/>
      <c r="K3" s="90"/>
      <c r="L3" s="90"/>
    </row>
    <row r="4" s="25" customFormat="true" ht="12" hidden="false" customHeight="true" outlineLevel="0" collapsed="false">
      <c r="A4" s="91" t="s">
        <v>84</v>
      </c>
      <c r="B4" s="91"/>
      <c r="C4" s="91"/>
      <c r="D4" s="91"/>
      <c r="E4" s="91"/>
      <c r="F4" s="91"/>
      <c r="G4" s="91"/>
      <c r="H4" s="91"/>
      <c r="I4" s="91"/>
      <c r="J4" s="91"/>
      <c r="K4" s="91"/>
      <c r="L4" s="91"/>
    </row>
    <row r="5" s="25" customFormat="true" ht="12" hidden="false" customHeight="true" outlineLevel="0" collapsed="false">
      <c r="A5" s="92" t="s">
        <v>58</v>
      </c>
      <c r="B5" s="92"/>
      <c r="C5" s="92"/>
      <c r="D5" s="92"/>
      <c r="E5" s="92"/>
      <c r="F5" s="92"/>
      <c r="G5" s="249"/>
      <c r="H5" s="249"/>
      <c r="I5" s="249"/>
      <c r="J5" s="249"/>
      <c r="K5" s="250"/>
      <c r="L5" s="249"/>
    </row>
    <row r="6" s="25" customFormat="true" ht="11.25" hidden="false" customHeight="true" outlineLevel="0" collapsed="false">
      <c r="A6" s="228"/>
      <c r="B6" s="229"/>
      <c r="C6" s="229"/>
      <c r="D6" s="229"/>
      <c r="E6" s="229"/>
      <c r="F6" s="229"/>
      <c r="G6" s="229"/>
      <c r="H6" s="229"/>
      <c r="I6" s="229"/>
      <c r="J6" s="229"/>
      <c r="K6" s="251"/>
    </row>
    <row r="7" s="66" customFormat="true" ht="12" hidden="false" customHeight="true" outlineLevel="0" collapsed="false">
      <c r="A7" s="95" t="s">
        <v>85</v>
      </c>
      <c r="B7" s="95"/>
      <c r="C7" s="95"/>
      <c r="D7" s="95"/>
      <c r="E7" s="96" t="s">
        <v>86</v>
      </c>
      <c r="F7" s="97" t="s">
        <v>172</v>
      </c>
      <c r="G7" s="97"/>
      <c r="H7" s="97"/>
      <c r="I7" s="97"/>
      <c r="J7" s="97"/>
      <c r="K7" s="96" t="s">
        <v>173</v>
      </c>
      <c r="L7" s="96"/>
      <c r="M7" s="98"/>
      <c r="N7" s="98"/>
      <c r="O7" s="98"/>
      <c r="P7" s="98"/>
      <c r="Q7" s="98"/>
    </row>
    <row r="8" customFormat="false" ht="21.75" hidden="false" customHeight="true" outlineLevel="0" collapsed="false">
      <c r="A8" s="95"/>
      <c r="B8" s="95"/>
      <c r="C8" s="95"/>
      <c r="D8" s="95"/>
      <c r="E8" s="96"/>
      <c r="F8" s="99" t="s">
        <v>89</v>
      </c>
      <c r="G8" s="99" t="s">
        <v>90</v>
      </c>
      <c r="H8" s="99" t="s">
        <v>91</v>
      </c>
      <c r="I8" s="99" t="s">
        <v>92</v>
      </c>
      <c r="J8" s="99" t="s">
        <v>93</v>
      </c>
      <c r="K8" s="96"/>
      <c r="L8" s="96"/>
    </row>
    <row r="9" customFormat="false" ht="12" hidden="false" customHeight="true" outlineLevel="0" collapsed="false">
      <c r="A9" s="95"/>
      <c r="B9" s="95"/>
      <c r="C9" s="95"/>
      <c r="D9" s="95"/>
      <c r="E9" s="96"/>
      <c r="F9" s="99"/>
      <c r="G9" s="99"/>
      <c r="H9" s="99"/>
      <c r="I9" s="99"/>
      <c r="J9" s="99"/>
      <c r="K9" s="100" t="s">
        <v>94</v>
      </c>
      <c r="L9" s="101" t="s">
        <v>95</v>
      </c>
    </row>
    <row r="10" customFormat="false" ht="12" hidden="false" customHeight="true" outlineLevel="0" collapsed="false">
      <c r="A10" s="95"/>
      <c r="B10" s="95"/>
      <c r="C10" s="95"/>
      <c r="D10" s="95"/>
      <c r="E10" s="96"/>
      <c r="F10" s="102" t="n">
        <v>1</v>
      </c>
      <c r="G10" s="102" t="n">
        <v>2</v>
      </c>
      <c r="H10" s="102" t="n">
        <v>3</v>
      </c>
      <c r="I10" s="102" t="n">
        <v>4</v>
      </c>
      <c r="J10" s="102" t="n">
        <v>5</v>
      </c>
      <c r="K10" s="102" t="n">
        <v>6</v>
      </c>
      <c r="L10" s="102" t="n">
        <v>7</v>
      </c>
      <c r="M10" s="103"/>
    </row>
    <row r="11" s="112" customFormat="true" ht="18" hidden="false" customHeight="true" outlineLevel="0" collapsed="false">
      <c r="A11" s="252" t="s">
        <v>96</v>
      </c>
      <c r="B11" s="253"/>
      <c r="C11" s="253"/>
      <c r="D11" s="254"/>
      <c r="E11" s="115" t="n">
        <v>100</v>
      </c>
      <c r="F11" s="117" t="n">
        <v>45244</v>
      </c>
      <c r="G11" s="116" t="n">
        <v>45231</v>
      </c>
      <c r="H11" s="116" t="n">
        <v>44277</v>
      </c>
      <c r="I11" s="116" t="n">
        <v>44144</v>
      </c>
      <c r="J11" s="142" t="n">
        <v>44189</v>
      </c>
      <c r="K11" s="116" t="n">
        <v>1055</v>
      </c>
      <c r="L11" s="118" t="n">
        <v>2.38747199529295</v>
      </c>
    </row>
    <row r="12" s="112" customFormat="true" ht="24.95" hidden="false" customHeight="true" outlineLevel="0" collapsed="false">
      <c r="A12" s="255" t="s">
        <v>178</v>
      </c>
      <c r="B12" s="255"/>
      <c r="C12" s="255"/>
      <c r="D12" s="255"/>
      <c r="E12" s="115" t="n">
        <v>54.2878613738838</v>
      </c>
      <c r="F12" s="117" t="n">
        <v>24562</v>
      </c>
      <c r="G12" s="116" t="n">
        <v>24550</v>
      </c>
      <c r="H12" s="116" t="n">
        <v>23971</v>
      </c>
      <c r="I12" s="116" t="n">
        <v>23919</v>
      </c>
      <c r="J12" s="142" t="n">
        <v>23985</v>
      </c>
      <c r="K12" s="116" t="n">
        <v>577</v>
      </c>
      <c r="L12" s="118" t="n">
        <v>2.40567021054826</v>
      </c>
    </row>
    <row r="13" s="112" customFormat="true" ht="15" hidden="false" customHeight="true" outlineLevel="0" collapsed="false">
      <c r="A13" s="122"/>
      <c r="B13" s="121" t="s">
        <v>99</v>
      </c>
      <c r="C13" s="121"/>
      <c r="E13" s="115" t="n">
        <v>45.7121386261162</v>
      </c>
      <c r="F13" s="117" t="n">
        <v>20682</v>
      </c>
      <c r="G13" s="116" t="n">
        <v>20681</v>
      </c>
      <c r="H13" s="116" t="n">
        <v>20306</v>
      </c>
      <c r="I13" s="116" t="n">
        <v>20225</v>
      </c>
      <c r="J13" s="142" t="n">
        <v>20204</v>
      </c>
      <c r="K13" s="116" t="n">
        <v>478</v>
      </c>
      <c r="L13" s="118" t="n">
        <v>2.3658681449218</v>
      </c>
    </row>
    <row r="14" s="112" customFormat="true" ht="24.95" hidden="false" customHeight="true" outlineLevel="0" collapsed="false">
      <c r="A14" s="255" t="s">
        <v>179</v>
      </c>
      <c r="B14" s="255"/>
      <c r="C14" s="255"/>
      <c r="D14" s="255"/>
      <c r="E14" s="115" t="n">
        <v>10.0499513747679</v>
      </c>
      <c r="F14" s="117" t="n">
        <v>4547</v>
      </c>
      <c r="G14" s="116" t="n">
        <v>4695</v>
      </c>
      <c r="H14" s="116" t="n">
        <v>4101</v>
      </c>
      <c r="I14" s="116" t="n">
        <v>4282</v>
      </c>
      <c r="J14" s="142" t="n">
        <v>4449</v>
      </c>
      <c r="K14" s="116" t="n">
        <v>98</v>
      </c>
      <c r="L14" s="118" t="n">
        <v>2.20274218925601</v>
      </c>
    </row>
    <row r="15" s="112" customFormat="true" ht="15" hidden="false" customHeight="true" outlineLevel="0" collapsed="false">
      <c r="A15" s="122"/>
      <c r="B15" s="121"/>
      <c r="C15" s="256" t="s">
        <v>98</v>
      </c>
      <c r="E15" s="115" t="n">
        <v>51.770398064658</v>
      </c>
      <c r="F15" s="117" t="n">
        <v>2354</v>
      </c>
      <c r="G15" s="116" t="n">
        <v>2415</v>
      </c>
      <c r="H15" s="116" t="n">
        <v>2066</v>
      </c>
      <c r="I15" s="116" t="n">
        <v>2131</v>
      </c>
      <c r="J15" s="142" t="n">
        <v>2208</v>
      </c>
      <c r="K15" s="116" t="n">
        <v>146</v>
      </c>
      <c r="L15" s="118" t="n">
        <v>6.61231884057971</v>
      </c>
    </row>
    <row r="16" s="112" customFormat="true" ht="15" hidden="false" customHeight="true" outlineLevel="0" collapsed="false">
      <c r="A16" s="122"/>
      <c r="B16" s="121"/>
      <c r="C16" s="256" t="s">
        <v>99</v>
      </c>
      <c r="E16" s="115" t="n">
        <v>48.229601935342</v>
      </c>
      <c r="F16" s="117" t="n">
        <v>2193</v>
      </c>
      <c r="G16" s="116" t="n">
        <v>2280</v>
      </c>
      <c r="H16" s="116" t="n">
        <v>2035</v>
      </c>
      <c r="I16" s="116" t="n">
        <v>2151</v>
      </c>
      <c r="J16" s="142" t="n">
        <v>2241</v>
      </c>
      <c r="K16" s="116" t="n">
        <v>-48</v>
      </c>
      <c r="L16" s="118" t="n">
        <v>-2.14190093708166</v>
      </c>
    </row>
    <row r="17" s="112" customFormat="true" ht="15" hidden="false" customHeight="true" outlineLevel="0" collapsed="false">
      <c r="A17" s="122"/>
      <c r="B17" s="123" t="s">
        <v>101</v>
      </c>
      <c r="C17" s="256"/>
      <c r="E17" s="115" t="n">
        <v>69.5849173371055</v>
      </c>
      <c r="F17" s="117" t="n">
        <v>31483</v>
      </c>
      <c r="G17" s="116" t="n">
        <v>31505</v>
      </c>
      <c r="H17" s="116" t="n">
        <v>31274</v>
      </c>
      <c r="I17" s="116" t="n">
        <v>31171</v>
      </c>
      <c r="J17" s="142" t="n">
        <v>31170</v>
      </c>
      <c r="K17" s="116" t="n">
        <v>313</v>
      </c>
      <c r="L17" s="118" t="n">
        <v>1.00417067693295</v>
      </c>
    </row>
    <row r="18" s="112" customFormat="true" ht="15" hidden="false" customHeight="true" outlineLevel="0" collapsed="false">
      <c r="A18" s="122"/>
      <c r="B18" s="121"/>
      <c r="C18" s="256" t="s">
        <v>98</v>
      </c>
      <c r="E18" s="115" t="n">
        <v>54.9217037766414</v>
      </c>
      <c r="F18" s="117" t="n">
        <v>17291</v>
      </c>
      <c r="G18" s="116" t="n">
        <v>17319</v>
      </c>
      <c r="H18" s="116" t="n">
        <v>17143</v>
      </c>
      <c r="I18" s="116" t="n">
        <v>17115</v>
      </c>
      <c r="J18" s="142" t="n">
        <v>17157</v>
      </c>
      <c r="K18" s="116" t="n">
        <v>134</v>
      </c>
      <c r="L18" s="118" t="n">
        <v>0.781022323249986</v>
      </c>
    </row>
    <row r="19" s="112" customFormat="true" ht="15" hidden="false" customHeight="true" outlineLevel="0" collapsed="false">
      <c r="A19" s="122"/>
      <c r="B19" s="121"/>
      <c r="C19" s="256" t="s">
        <v>99</v>
      </c>
      <c r="E19" s="115" t="n">
        <v>45.0782962233586</v>
      </c>
      <c r="F19" s="117" t="n">
        <v>14192</v>
      </c>
      <c r="G19" s="116" t="n">
        <v>14186</v>
      </c>
      <c r="H19" s="116" t="n">
        <v>14131</v>
      </c>
      <c r="I19" s="116" t="n">
        <v>14056</v>
      </c>
      <c r="J19" s="142" t="n">
        <v>14013</v>
      </c>
      <c r="K19" s="116" t="n">
        <v>179</v>
      </c>
      <c r="L19" s="118" t="n">
        <v>1.27738528509241</v>
      </c>
    </row>
    <row r="20" s="112" customFormat="true" ht="15" hidden="false" customHeight="true" outlineLevel="0" collapsed="false">
      <c r="A20" s="122"/>
      <c r="B20" s="123" t="s">
        <v>102</v>
      </c>
      <c r="C20" s="256"/>
      <c r="E20" s="115" t="n">
        <v>19.4412518787021</v>
      </c>
      <c r="F20" s="117" t="n">
        <v>8796</v>
      </c>
      <c r="G20" s="116" t="n">
        <v>8645</v>
      </c>
      <c r="H20" s="116" t="n">
        <v>8542</v>
      </c>
      <c r="I20" s="116" t="n">
        <v>8361</v>
      </c>
      <c r="J20" s="142" t="n">
        <v>8263</v>
      </c>
      <c r="K20" s="116" t="n">
        <v>533</v>
      </c>
      <c r="L20" s="118" t="n">
        <v>6.45044172818589</v>
      </c>
    </row>
    <row r="21" s="112" customFormat="true" ht="15" hidden="false" customHeight="true" outlineLevel="0" collapsed="false">
      <c r="A21" s="122"/>
      <c r="B21" s="121"/>
      <c r="C21" s="256" t="s">
        <v>98</v>
      </c>
      <c r="E21" s="115" t="n">
        <v>52.9331514324693</v>
      </c>
      <c r="F21" s="117" t="n">
        <v>4656</v>
      </c>
      <c r="G21" s="116" t="n">
        <v>4579</v>
      </c>
      <c r="H21" s="116" t="n">
        <v>4528</v>
      </c>
      <c r="I21" s="116" t="n">
        <v>4456</v>
      </c>
      <c r="J21" s="142" t="n">
        <v>4411</v>
      </c>
      <c r="K21" s="116" t="n">
        <v>245</v>
      </c>
      <c r="L21" s="118" t="n">
        <v>5.55429607798685</v>
      </c>
    </row>
    <row r="22" s="112" customFormat="true" ht="15" hidden="false" customHeight="true" outlineLevel="0" collapsed="false">
      <c r="A22" s="122"/>
      <c r="B22" s="121"/>
      <c r="C22" s="256" t="s">
        <v>99</v>
      </c>
      <c r="E22" s="115" t="n">
        <v>47.0668485675307</v>
      </c>
      <c r="F22" s="117" t="n">
        <v>4140</v>
      </c>
      <c r="G22" s="116" t="n">
        <v>4066</v>
      </c>
      <c r="H22" s="116" t="n">
        <v>4014</v>
      </c>
      <c r="I22" s="116" t="n">
        <v>3905</v>
      </c>
      <c r="J22" s="142" t="n">
        <v>3852</v>
      </c>
      <c r="K22" s="116" t="n">
        <v>288</v>
      </c>
      <c r="L22" s="118" t="n">
        <v>7.47663551401869</v>
      </c>
    </row>
    <row r="23" s="112" customFormat="true" ht="15" hidden="false" customHeight="true" outlineLevel="0" collapsed="false">
      <c r="A23" s="122"/>
      <c r="B23" s="123" t="s">
        <v>103</v>
      </c>
      <c r="C23" s="256"/>
      <c r="E23" s="115" t="n">
        <v>0.923879409424454</v>
      </c>
      <c r="F23" s="117" t="n">
        <v>418</v>
      </c>
      <c r="G23" s="116" t="n">
        <v>386</v>
      </c>
      <c r="H23" s="116" t="n">
        <v>360</v>
      </c>
      <c r="I23" s="116" t="n">
        <v>330</v>
      </c>
      <c r="J23" s="142" t="n">
        <v>307</v>
      </c>
      <c r="K23" s="116" t="n">
        <v>111</v>
      </c>
      <c r="L23" s="118" t="n">
        <v>36.1563517915309</v>
      </c>
    </row>
    <row r="24" s="112" customFormat="true" ht="15" hidden="false" customHeight="true" outlineLevel="0" collapsed="false">
      <c r="A24" s="122"/>
      <c r="B24" s="121"/>
      <c r="C24" s="256" t="s">
        <v>98</v>
      </c>
      <c r="E24" s="115" t="n">
        <v>62.4401913875598</v>
      </c>
      <c r="F24" s="117" t="n">
        <v>261</v>
      </c>
      <c r="G24" s="116" t="n">
        <v>237</v>
      </c>
      <c r="H24" s="116" t="n">
        <v>234</v>
      </c>
      <c r="I24" s="116" t="n">
        <v>217</v>
      </c>
      <c r="J24" s="142" t="n">
        <v>209</v>
      </c>
      <c r="K24" s="116" t="n">
        <v>52</v>
      </c>
      <c r="L24" s="118" t="n">
        <v>24.8803827751196</v>
      </c>
    </row>
    <row r="25" s="112" customFormat="true" ht="15" hidden="false" customHeight="true" outlineLevel="0" collapsed="false">
      <c r="A25" s="122"/>
      <c r="B25" s="121"/>
      <c r="C25" s="256" t="s">
        <v>99</v>
      </c>
      <c r="E25" s="115" t="n">
        <v>37.5598086124402</v>
      </c>
      <c r="F25" s="117" t="n">
        <v>157</v>
      </c>
      <c r="G25" s="116" t="n">
        <v>149</v>
      </c>
      <c r="H25" s="116" t="n">
        <v>126</v>
      </c>
      <c r="I25" s="116" t="n">
        <v>113</v>
      </c>
      <c r="J25" s="142" t="n">
        <v>98</v>
      </c>
      <c r="K25" s="116" t="n">
        <v>59</v>
      </c>
      <c r="L25" s="118" t="n">
        <v>60.2040816326531</v>
      </c>
    </row>
    <row r="26" s="112" customFormat="true" ht="15" hidden="false" customHeight="true" outlineLevel="0" collapsed="false">
      <c r="A26" s="122"/>
      <c r="C26" s="123" t="s">
        <v>180</v>
      </c>
      <c r="D26" s="112" t="s">
        <v>181</v>
      </c>
      <c r="E26" s="115" t="n">
        <v>0.263018300769163</v>
      </c>
      <c r="F26" s="117" t="n">
        <v>119</v>
      </c>
      <c r="G26" s="116" t="n">
        <v>114</v>
      </c>
      <c r="H26" s="116" t="n">
        <v>94</v>
      </c>
      <c r="I26" s="116" t="n">
        <v>80</v>
      </c>
      <c r="J26" s="142" t="n">
        <v>59</v>
      </c>
      <c r="K26" s="116" t="n">
        <v>60</v>
      </c>
      <c r="L26" s="118" t="n">
        <v>101.694915254237</v>
      </c>
    </row>
    <row r="27" s="112" customFormat="true" ht="15" hidden="false" customHeight="true" outlineLevel="0" collapsed="false">
      <c r="A27" s="122"/>
      <c r="B27" s="121"/>
      <c r="D27" s="257" t="s">
        <v>98</v>
      </c>
      <c r="E27" s="115" t="n">
        <v>54.6218487394958</v>
      </c>
      <c r="F27" s="117" t="n">
        <v>65</v>
      </c>
      <c r="G27" s="116" t="n">
        <v>52</v>
      </c>
      <c r="H27" s="116" t="n">
        <v>47</v>
      </c>
      <c r="I27" s="116" t="n">
        <v>40</v>
      </c>
      <c r="J27" s="142" t="n">
        <v>33</v>
      </c>
      <c r="K27" s="116" t="n">
        <v>32</v>
      </c>
      <c r="L27" s="118" t="n">
        <v>96.969696969697</v>
      </c>
    </row>
    <row r="28" s="112" customFormat="true" ht="15" hidden="false" customHeight="true" outlineLevel="0" collapsed="false">
      <c r="A28" s="122"/>
      <c r="B28" s="121"/>
      <c r="D28" s="257" t="s">
        <v>99</v>
      </c>
      <c r="E28" s="115" t="n">
        <v>45.3781512605042</v>
      </c>
      <c r="F28" s="117" t="n">
        <v>54</v>
      </c>
      <c r="G28" s="116" t="n">
        <v>62</v>
      </c>
      <c r="H28" s="116" t="n">
        <v>47</v>
      </c>
      <c r="I28" s="116" t="n">
        <v>40</v>
      </c>
      <c r="J28" s="142" t="n">
        <v>26</v>
      </c>
      <c r="K28" s="116" t="n">
        <v>28</v>
      </c>
      <c r="L28" s="118" t="n">
        <v>107.692307692308</v>
      </c>
    </row>
    <row r="29" s="112" customFormat="true" ht="24.95" hidden="false" customHeight="true" outlineLevel="0" collapsed="false">
      <c r="A29" s="255" t="s">
        <v>182</v>
      </c>
      <c r="B29" s="255"/>
      <c r="C29" s="255"/>
      <c r="D29" s="255"/>
      <c r="E29" s="115" t="n">
        <v>88.8802935195827</v>
      </c>
      <c r="F29" s="117" t="n">
        <v>40213</v>
      </c>
      <c r="G29" s="116" t="n">
        <v>40320</v>
      </c>
      <c r="H29" s="116" t="n">
        <v>39651</v>
      </c>
      <c r="I29" s="116" t="n">
        <v>39685</v>
      </c>
      <c r="J29" s="142" t="n">
        <v>39825</v>
      </c>
      <c r="K29" s="116" t="n">
        <v>388</v>
      </c>
      <c r="L29" s="118" t="n">
        <v>0.974262397991212</v>
      </c>
    </row>
    <row r="30" s="112" customFormat="true" ht="15" hidden="false" customHeight="true" outlineLevel="0" collapsed="false">
      <c r="A30" s="122"/>
      <c r="B30" s="121"/>
      <c r="C30" s="256" t="s">
        <v>98</v>
      </c>
      <c r="E30" s="115" t="n">
        <v>52.6645612115485</v>
      </c>
      <c r="F30" s="117" t="n">
        <v>21178</v>
      </c>
      <c r="G30" s="116" t="n">
        <v>21256</v>
      </c>
      <c r="H30" s="116" t="n">
        <v>20862</v>
      </c>
      <c r="I30" s="116" t="n">
        <v>20870</v>
      </c>
      <c r="J30" s="142" t="n">
        <v>21022</v>
      </c>
      <c r="K30" s="116" t="n">
        <v>156</v>
      </c>
      <c r="L30" s="118" t="n">
        <v>0.742079726001332</v>
      </c>
    </row>
    <row r="31" s="112" customFormat="true" ht="15" hidden="false" customHeight="true" outlineLevel="0" collapsed="false">
      <c r="A31" s="122"/>
      <c r="B31" s="121"/>
      <c r="C31" s="256" t="s">
        <v>99</v>
      </c>
      <c r="E31" s="115" t="n">
        <v>47.3354387884515</v>
      </c>
      <c r="F31" s="117" t="n">
        <v>19035</v>
      </c>
      <c r="G31" s="116" t="n">
        <v>19064</v>
      </c>
      <c r="H31" s="116" t="n">
        <v>18789</v>
      </c>
      <c r="I31" s="116" t="n">
        <v>18815</v>
      </c>
      <c r="J31" s="142" t="n">
        <v>18803</v>
      </c>
      <c r="K31" s="116" t="n">
        <v>232</v>
      </c>
      <c r="L31" s="118" t="n">
        <v>1.23384566292613</v>
      </c>
    </row>
    <row r="32" s="112" customFormat="true" ht="15" hidden="false" customHeight="true" outlineLevel="0" collapsed="false">
      <c r="A32" s="122"/>
      <c r="B32" s="121" t="s">
        <v>109</v>
      </c>
      <c r="C32" s="256"/>
      <c r="E32" s="115" t="n">
        <v>11.0445583944832</v>
      </c>
      <c r="F32" s="117" t="n">
        <v>4997</v>
      </c>
      <c r="G32" s="116" t="n">
        <v>4882</v>
      </c>
      <c r="H32" s="116" t="n">
        <v>4597</v>
      </c>
      <c r="I32" s="116" t="n">
        <v>4434</v>
      </c>
      <c r="J32" s="142" t="n">
        <v>4335</v>
      </c>
      <c r="K32" s="116" t="n">
        <v>662</v>
      </c>
      <c r="L32" s="118" t="n">
        <v>15.2710495963091</v>
      </c>
    </row>
    <row r="33" s="112" customFormat="true" ht="15" hidden="false" customHeight="true" outlineLevel="0" collapsed="false">
      <c r="A33" s="122"/>
      <c r="B33" s="121"/>
      <c r="C33" s="256" t="s">
        <v>98</v>
      </c>
      <c r="E33" s="115" t="n">
        <v>67.2403442065239</v>
      </c>
      <c r="F33" s="117" t="n">
        <v>3360</v>
      </c>
      <c r="G33" s="116" t="n">
        <v>3270</v>
      </c>
      <c r="H33" s="116" t="n">
        <v>3085</v>
      </c>
      <c r="I33" s="116" t="n">
        <v>3029</v>
      </c>
      <c r="J33" s="142" t="n">
        <v>2944</v>
      </c>
      <c r="K33" s="116" t="n">
        <v>416</v>
      </c>
      <c r="L33" s="118" t="n">
        <v>14.1304347826087</v>
      </c>
    </row>
    <row r="34" s="112" customFormat="true" ht="15" hidden="false" customHeight="true" outlineLevel="0" collapsed="false">
      <c r="A34" s="122"/>
      <c r="B34" s="121"/>
      <c r="C34" s="256" t="s">
        <v>99</v>
      </c>
      <c r="E34" s="115" t="n">
        <v>32.7596557934761</v>
      </c>
      <c r="F34" s="117" t="n">
        <v>1637</v>
      </c>
      <c r="G34" s="116" t="n">
        <v>1612</v>
      </c>
      <c r="H34" s="116" t="n">
        <v>1512</v>
      </c>
      <c r="I34" s="116" t="n">
        <v>1405</v>
      </c>
      <c r="J34" s="142" t="n">
        <v>1391</v>
      </c>
      <c r="K34" s="116" t="n">
        <v>246</v>
      </c>
      <c r="L34" s="118" t="n">
        <v>17.6851186196981</v>
      </c>
    </row>
    <row r="35" s="112" customFormat="true" ht="24.95" hidden="false" customHeight="true" outlineLevel="0" collapsed="false">
      <c r="A35" s="255" t="s">
        <v>183</v>
      </c>
      <c r="B35" s="255"/>
      <c r="C35" s="255"/>
      <c r="D35" s="255"/>
      <c r="E35" s="115" t="n">
        <v>70.3562903368402</v>
      </c>
      <c r="F35" s="117" t="n">
        <v>31832</v>
      </c>
      <c r="G35" s="116" t="n">
        <v>32035</v>
      </c>
      <c r="H35" s="116" t="n">
        <v>31208</v>
      </c>
      <c r="I35" s="116" t="n">
        <v>31387</v>
      </c>
      <c r="J35" s="142" t="n">
        <v>31578</v>
      </c>
      <c r="K35" s="116" t="n">
        <v>254</v>
      </c>
      <c r="L35" s="118" t="n">
        <v>0.804357464057255</v>
      </c>
    </row>
    <row r="36" s="112" customFormat="true" ht="15" hidden="false" customHeight="true" outlineLevel="0" collapsed="false">
      <c r="A36" s="122"/>
      <c r="B36" s="121"/>
      <c r="C36" s="256" t="s">
        <v>98</v>
      </c>
      <c r="E36" s="115" t="n">
        <v>66.3420457401357</v>
      </c>
      <c r="F36" s="117" t="n">
        <v>21118</v>
      </c>
      <c r="G36" s="116" t="n">
        <v>21245</v>
      </c>
      <c r="H36" s="116" t="n">
        <v>20723</v>
      </c>
      <c r="I36" s="116" t="n">
        <v>20819</v>
      </c>
      <c r="J36" s="142" t="n">
        <v>20912</v>
      </c>
      <c r="K36" s="116" t="n">
        <v>206</v>
      </c>
      <c r="L36" s="118" t="n">
        <v>0.985080336648814</v>
      </c>
    </row>
    <row r="37" s="112" customFormat="true" ht="15" hidden="false" customHeight="true" outlineLevel="0" collapsed="false">
      <c r="A37" s="122"/>
      <c r="B37" s="121"/>
      <c r="C37" s="256" t="s">
        <v>99</v>
      </c>
      <c r="E37" s="115" t="n">
        <v>33.6579542598643</v>
      </c>
      <c r="F37" s="117" t="n">
        <v>10714</v>
      </c>
      <c r="G37" s="116" t="n">
        <v>10790</v>
      </c>
      <c r="H37" s="116" t="n">
        <v>10485</v>
      </c>
      <c r="I37" s="116" t="n">
        <v>10568</v>
      </c>
      <c r="J37" s="142" t="n">
        <v>10666</v>
      </c>
      <c r="K37" s="116" t="n">
        <v>48</v>
      </c>
      <c r="L37" s="118" t="n">
        <v>0.450028126757922</v>
      </c>
    </row>
    <row r="38" s="112" customFormat="true" ht="15" hidden="false" customHeight="true" outlineLevel="0" collapsed="false">
      <c r="A38" s="122"/>
      <c r="B38" s="121" t="s">
        <v>175</v>
      </c>
      <c r="C38" s="256"/>
      <c r="E38" s="115" t="n">
        <v>29.6437096631598</v>
      </c>
      <c r="F38" s="117" t="n">
        <v>13412</v>
      </c>
      <c r="G38" s="116" t="n">
        <v>13196</v>
      </c>
      <c r="H38" s="116" t="n">
        <v>13069</v>
      </c>
      <c r="I38" s="116" t="n">
        <v>12757</v>
      </c>
      <c r="J38" s="142" t="n">
        <v>12611</v>
      </c>
      <c r="K38" s="116" t="n">
        <v>801</v>
      </c>
      <c r="L38" s="118" t="n">
        <v>6.35159781143446</v>
      </c>
    </row>
    <row r="39" s="112" customFormat="true" ht="15" hidden="false" customHeight="true" outlineLevel="0" collapsed="false">
      <c r="A39" s="122"/>
      <c r="B39" s="121"/>
      <c r="C39" s="256" t="s">
        <v>98</v>
      </c>
      <c r="E39" s="115" t="n">
        <v>25.678496868476</v>
      </c>
      <c r="F39" s="117" t="n">
        <v>3444</v>
      </c>
      <c r="G39" s="116" t="n">
        <v>3305</v>
      </c>
      <c r="H39" s="116" t="n">
        <v>3248</v>
      </c>
      <c r="I39" s="116" t="n">
        <v>3100</v>
      </c>
      <c r="J39" s="142" t="n">
        <v>3073</v>
      </c>
      <c r="K39" s="116" t="n">
        <v>371</v>
      </c>
      <c r="L39" s="118" t="n">
        <v>12.0728929384966</v>
      </c>
    </row>
    <row r="40" s="112" customFormat="true" ht="15" hidden="false" customHeight="true" outlineLevel="0" collapsed="false">
      <c r="A40" s="122"/>
      <c r="B40" s="121"/>
      <c r="C40" s="256" t="s">
        <v>99</v>
      </c>
      <c r="E40" s="115" t="n">
        <v>74.321503131524</v>
      </c>
      <c r="F40" s="117" t="n">
        <v>9968</v>
      </c>
      <c r="G40" s="116" t="n">
        <v>9891</v>
      </c>
      <c r="H40" s="116" t="n">
        <v>9821</v>
      </c>
      <c r="I40" s="116" t="n">
        <v>9657</v>
      </c>
      <c r="J40" s="142" t="n">
        <v>9538</v>
      </c>
      <c r="K40" s="116" t="n">
        <v>430</v>
      </c>
      <c r="L40" s="118" t="n">
        <v>4.50828265883833</v>
      </c>
    </row>
    <row r="41" s="112" customFormat="true" ht="24.75" hidden="false" customHeight="true" outlineLevel="0" collapsed="false">
      <c r="A41" s="255" t="s">
        <v>184</v>
      </c>
      <c r="B41" s="255"/>
      <c r="C41" s="255"/>
      <c r="D41" s="255"/>
      <c r="E41" s="115" t="n">
        <v>5.35319600389002</v>
      </c>
      <c r="F41" s="117" t="n">
        <v>2422</v>
      </c>
      <c r="G41" s="116" t="n">
        <v>2491</v>
      </c>
      <c r="H41" s="116" t="n">
        <v>2021</v>
      </c>
      <c r="I41" s="116" t="n">
        <v>2203</v>
      </c>
      <c r="J41" s="142" t="n">
        <v>2345</v>
      </c>
      <c r="K41" s="116" t="n">
        <v>77</v>
      </c>
      <c r="L41" s="118" t="n">
        <v>3.28358208955224</v>
      </c>
    </row>
    <row r="42" s="112" customFormat="true" ht="15" hidden="false" customHeight="true" outlineLevel="0" collapsed="false">
      <c r="A42" s="122"/>
      <c r="B42" s="121"/>
      <c r="C42" s="256" t="s">
        <v>98</v>
      </c>
      <c r="E42" s="115" t="n">
        <v>52.4772914946325</v>
      </c>
      <c r="F42" s="117" t="n">
        <v>1271</v>
      </c>
      <c r="G42" s="116" t="n">
        <v>1305</v>
      </c>
      <c r="H42" s="116" t="n">
        <v>1044</v>
      </c>
      <c r="I42" s="116" t="n">
        <v>1125</v>
      </c>
      <c r="J42" s="142" t="n">
        <v>1222</v>
      </c>
      <c r="K42" s="116" t="n">
        <v>49</v>
      </c>
      <c r="L42" s="118" t="n">
        <v>4.00981996726678</v>
      </c>
    </row>
    <row r="43" s="112" customFormat="true" ht="15" hidden="false" customHeight="true" outlineLevel="0" collapsed="false">
      <c r="A43" s="125"/>
      <c r="B43" s="126"/>
      <c r="C43" s="258" t="s">
        <v>99</v>
      </c>
      <c r="D43" s="259"/>
      <c r="E43" s="127" t="n">
        <v>47.5227085053675</v>
      </c>
      <c r="F43" s="145" t="n">
        <v>1151</v>
      </c>
      <c r="G43" s="146" t="n">
        <v>1186</v>
      </c>
      <c r="H43" s="146" t="n">
        <v>977</v>
      </c>
      <c r="I43" s="146" t="n">
        <v>1078</v>
      </c>
      <c r="J43" s="147" t="n">
        <v>1123</v>
      </c>
      <c r="K43" s="146" t="n">
        <v>28</v>
      </c>
      <c r="L43" s="148" t="n">
        <v>2.493321460374</v>
      </c>
    </row>
    <row r="44" s="112" customFormat="true" ht="45.75" hidden="false" customHeight="true" outlineLevel="0" collapsed="false">
      <c r="A44" s="255" t="s">
        <v>185</v>
      </c>
      <c r="B44" s="255"/>
      <c r="C44" s="255"/>
      <c r="D44" s="255"/>
      <c r="E44" s="115" t="n">
        <v>2.17045354080099</v>
      </c>
      <c r="F44" s="117" t="n">
        <v>982</v>
      </c>
      <c r="G44" s="116" t="n">
        <v>986</v>
      </c>
      <c r="H44" s="116" t="n">
        <v>959</v>
      </c>
      <c r="I44" s="116" t="n">
        <v>953</v>
      </c>
      <c r="J44" s="142" t="n">
        <v>948</v>
      </c>
      <c r="K44" s="116" t="n">
        <v>34</v>
      </c>
      <c r="L44" s="118" t="n">
        <v>3.58649789029536</v>
      </c>
    </row>
    <row r="45" s="112" customFormat="true" ht="15" hidden="false" customHeight="true" outlineLevel="0" collapsed="false">
      <c r="A45" s="122"/>
      <c r="B45" s="121"/>
      <c r="C45" s="256" t="s">
        <v>98</v>
      </c>
      <c r="E45" s="115" t="n">
        <v>57.6374745417515</v>
      </c>
      <c r="F45" s="117" t="n">
        <v>566</v>
      </c>
      <c r="G45" s="116" t="n">
        <v>573</v>
      </c>
      <c r="H45" s="116" t="n">
        <v>554</v>
      </c>
      <c r="I45" s="116" t="n">
        <v>554</v>
      </c>
      <c r="J45" s="142" t="n">
        <v>551</v>
      </c>
      <c r="K45" s="116" t="n">
        <v>15</v>
      </c>
      <c r="L45" s="118" t="n">
        <v>2.72232304900181</v>
      </c>
    </row>
    <row r="46" s="112" customFormat="true" ht="15" hidden="false" customHeight="true" outlineLevel="0" collapsed="false">
      <c r="A46" s="125"/>
      <c r="B46" s="126"/>
      <c r="C46" s="258" t="s">
        <v>99</v>
      </c>
      <c r="D46" s="259"/>
      <c r="E46" s="127" t="n">
        <v>42.3625254582485</v>
      </c>
      <c r="F46" s="145" t="n">
        <v>416</v>
      </c>
      <c r="G46" s="146" t="n">
        <v>413</v>
      </c>
      <c r="H46" s="146" t="n">
        <v>405</v>
      </c>
      <c r="I46" s="146" t="n">
        <v>399</v>
      </c>
      <c r="J46" s="147" t="n">
        <v>397</v>
      </c>
      <c r="K46" s="146" t="n">
        <v>19</v>
      </c>
      <c r="L46" s="148" t="n">
        <v>4.78589420654912</v>
      </c>
    </row>
    <row r="47" s="112" customFormat="true" ht="39" hidden="false" customHeight="true" outlineLevel="0" collapsed="false">
      <c r="A47" s="255" t="s">
        <v>186</v>
      </c>
      <c r="B47" s="255"/>
      <c r="C47" s="255"/>
      <c r="D47" s="255"/>
      <c r="E47" s="115" t="n">
        <v>0.33153567323844</v>
      </c>
      <c r="F47" s="117" t="n">
        <v>150</v>
      </c>
      <c r="G47" s="116" t="n">
        <v>146</v>
      </c>
      <c r="H47" s="116" t="n">
        <v>119</v>
      </c>
      <c r="I47" s="116" t="n">
        <v>129</v>
      </c>
      <c r="J47" s="142" t="n">
        <v>150</v>
      </c>
      <c r="K47" s="116" t="n">
        <v>0</v>
      </c>
      <c r="L47" s="118" t="n">
        <v>0</v>
      </c>
    </row>
    <row r="48" s="112" customFormat="true" ht="15" hidden="false" customHeight="true" outlineLevel="0" collapsed="false">
      <c r="A48" s="122"/>
      <c r="B48" s="121"/>
      <c r="C48" s="256" t="s">
        <v>98</v>
      </c>
      <c r="E48" s="115" t="n">
        <v>38.6666666666667</v>
      </c>
      <c r="F48" s="117" t="n">
        <v>58</v>
      </c>
      <c r="G48" s="116" t="n">
        <v>58</v>
      </c>
      <c r="H48" s="116" t="n">
        <v>49</v>
      </c>
      <c r="I48" s="116" t="n">
        <v>55</v>
      </c>
      <c r="J48" s="142" t="n">
        <v>58</v>
      </c>
      <c r="K48" s="116" t="n">
        <v>0</v>
      </c>
      <c r="L48" s="118" t="n">
        <v>0</v>
      </c>
    </row>
    <row r="49" s="112" customFormat="true" ht="15" hidden="false" customHeight="true" outlineLevel="0" collapsed="false">
      <c r="A49" s="125"/>
      <c r="B49" s="126"/>
      <c r="C49" s="258" t="s">
        <v>99</v>
      </c>
      <c r="D49" s="259"/>
      <c r="E49" s="127" t="n">
        <v>61.3333333333333</v>
      </c>
      <c r="F49" s="145" t="n">
        <v>92</v>
      </c>
      <c r="G49" s="146" t="n">
        <v>88</v>
      </c>
      <c r="H49" s="146" t="n">
        <v>70</v>
      </c>
      <c r="I49" s="146" t="n">
        <v>74</v>
      </c>
      <c r="J49" s="147" t="n">
        <v>92</v>
      </c>
      <c r="K49" s="146" t="n">
        <v>0</v>
      </c>
      <c r="L49" s="148" t="n">
        <v>0</v>
      </c>
    </row>
    <row r="50" s="112" customFormat="true" ht="24.95" hidden="false" customHeight="true" outlineLevel="0" collapsed="false">
      <c r="A50" s="260" t="s">
        <v>187</v>
      </c>
      <c r="B50" s="260"/>
      <c r="C50" s="260"/>
      <c r="D50" s="260"/>
      <c r="E50" s="261" t="n">
        <v>16.0662187251348</v>
      </c>
      <c r="F50" s="262" t="n">
        <v>7269</v>
      </c>
      <c r="G50" s="263" t="n">
        <v>7166</v>
      </c>
      <c r="H50" s="263" t="n">
        <v>6617</v>
      </c>
      <c r="I50" s="263" t="n">
        <v>6605</v>
      </c>
      <c r="J50" s="264" t="n">
        <v>6744</v>
      </c>
      <c r="K50" s="262" t="n">
        <v>525</v>
      </c>
      <c r="L50" s="265" t="n">
        <v>7.7846975088968</v>
      </c>
    </row>
    <row r="51" s="112" customFormat="true" ht="15" hidden="false" customHeight="true" outlineLevel="0" collapsed="false">
      <c r="A51" s="122"/>
      <c r="B51" s="121"/>
      <c r="C51" s="256" t="s">
        <v>98</v>
      </c>
      <c r="E51" s="115" t="n">
        <v>59.0865318475719</v>
      </c>
      <c r="F51" s="117" t="n">
        <v>4295</v>
      </c>
      <c r="G51" s="116" t="n">
        <v>4226</v>
      </c>
      <c r="H51" s="116" t="n">
        <v>3869</v>
      </c>
      <c r="I51" s="116" t="n">
        <v>3838</v>
      </c>
      <c r="J51" s="142" t="n">
        <v>3910</v>
      </c>
      <c r="K51" s="116" t="n">
        <v>385</v>
      </c>
      <c r="L51" s="118" t="n">
        <v>9.84654731457801</v>
      </c>
    </row>
    <row r="52" s="112" customFormat="true" ht="15" hidden="false" customHeight="true" outlineLevel="0" collapsed="false">
      <c r="A52" s="122"/>
      <c r="B52" s="121"/>
      <c r="C52" s="256" t="s">
        <v>99</v>
      </c>
      <c r="E52" s="115" t="n">
        <v>40.9134681524281</v>
      </c>
      <c r="F52" s="117" t="n">
        <v>2974</v>
      </c>
      <c r="G52" s="116" t="n">
        <v>2940</v>
      </c>
      <c r="H52" s="116" t="n">
        <v>2748</v>
      </c>
      <c r="I52" s="116" t="n">
        <v>2767</v>
      </c>
      <c r="J52" s="142" t="n">
        <v>2834</v>
      </c>
      <c r="K52" s="116" t="n">
        <v>140</v>
      </c>
      <c r="L52" s="118" t="n">
        <v>4.94001411432604</v>
      </c>
    </row>
    <row r="53" s="112" customFormat="true" ht="15" hidden="false" customHeight="true" outlineLevel="0" collapsed="false">
      <c r="A53" s="122"/>
      <c r="B53" s="121"/>
      <c r="C53" s="256" t="s">
        <v>180</v>
      </c>
      <c r="D53" s="112" t="s">
        <v>188</v>
      </c>
      <c r="E53" s="115" t="n">
        <v>24.9828036868895</v>
      </c>
      <c r="F53" s="117" t="n">
        <v>1816</v>
      </c>
      <c r="G53" s="116" t="n">
        <v>1890</v>
      </c>
      <c r="H53" s="116" t="n">
        <v>1475</v>
      </c>
      <c r="I53" s="116" t="n">
        <v>1599</v>
      </c>
      <c r="J53" s="142" t="n">
        <v>1773</v>
      </c>
      <c r="K53" s="116" t="n">
        <v>43</v>
      </c>
      <c r="L53" s="118" t="n">
        <v>2.42526790750141</v>
      </c>
    </row>
    <row r="54" s="112" customFormat="true" ht="15" hidden="false" customHeight="true" outlineLevel="0" collapsed="false">
      <c r="A54" s="122"/>
      <c r="B54" s="121"/>
      <c r="D54" s="266" t="s">
        <v>189</v>
      </c>
      <c r="E54" s="115" t="n">
        <v>51.9273127753304</v>
      </c>
      <c r="F54" s="117" t="n">
        <v>943</v>
      </c>
      <c r="G54" s="116" t="n">
        <v>992</v>
      </c>
      <c r="H54" s="116" t="n">
        <v>758</v>
      </c>
      <c r="I54" s="116" t="n">
        <v>821</v>
      </c>
      <c r="J54" s="142" t="n">
        <v>914</v>
      </c>
      <c r="K54" s="116" t="n">
        <v>29</v>
      </c>
      <c r="L54" s="118" t="n">
        <v>3.17286652078775</v>
      </c>
    </row>
    <row r="55" s="112" customFormat="true" ht="15" hidden="false" customHeight="true" outlineLevel="0" collapsed="false">
      <c r="A55" s="122"/>
      <c r="B55" s="121"/>
      <c r="D55" s="266" t="s">
        <v>190</v>
      </c>
      <c r="E55" s="115" t="n">
        <v>48.0726872246696</v>
      </c>
      <c r="F55" s="117" t="n">
        <v>873</v>
      </c>
      <c r="G55" s="116" t="n">
        <v>898</v>
      </c>
      <c r="H55" s="116" t="n">
        <v>717</v>
      </c>
      <c r="I55" s="116" t="n">
        <v>778</v>
      </c>
      <c r="J55" s="142" t="n">
        <v>859</v>
      </c>
      <c r="K55" s="116" t="n">
        <v>14</v>
      </c>
      <c r="L55" s="118" t="n">
        <v>1.62980209545984</v>
      </c>
    </row>
    <row r="56" s="112" customFormat="true" ht="15" hidden="false" customHeight="true" outlineLevel="0" collapsed="false">
      <c r="A56" s="122"/>
      <c r="B56" s="121" t="s">
        <v>191</v>
      </c>
      <c r="C56" s="256"/>
      <c r="E56" s="115" t="n">
        <v>61.0423481566617</v>
      </c>
      <c r="F56" s="117" t="n">
        <v>27618</v>
      </c>
      <c r="G56" s="116" t="n">
        <v>27631</v>
      </c>
      <c r="H56" s="116" t="n">
        <v>27401</v>
      </c>
      <c r="I56" s="116" t="n">
        <v>27320</v>
      </c>
      <c r="J56" s="142" t="n">
        <v>27206</v>
      </c>
      <c r="K56" s="116" t="n">
        <v>412</v>
      </c>
      <c r="L56" s="118" t="n">
        <v>1.51437182974344</v>
      </c>
    </row>
    <row r="57" s="112" customFormat="true" ht="15" hidden="false" customHeight="true" outlineLevel="0" collapsed="false">
      <c r="A57" s="122"/>
      <c r="B57" s="121"/>
      <c r="C57" s="256" t="s">
        <v>98</v>
      </c>
      <c r="E57" s="115" t="n">
        <v>52.606995437758</v>
      </c>
      <c r="F57" s="117" t="n">
        <v>14529</v>
      </c>
      <c r="G57" s="116" t="n">
        <v>14529</v>
      </c>
      <c r="H57" s="116" t="n">
        <v>14394</v>
      </c>
      <c r="I57" s="116" t="n">
        <v>14365</v>
      </c>
      <c r="J57" s="142" t="n">
        <v>14361</v>
      </c>
      <c r="K57" s="116" t="n">
        <v>168</v>
      </c>
      <c r="L57" s="118" t="n">
        <v>1.16983496970963</v>
      </c>
    </row>
    <row r="58" s="112" customFormat="true" ht="15" hidden="false" customHeight="true" outlineLevel="0" collapsed="false">
      <c r="A58" s="122"/>
      <c r="B58" s="121"/>
      <c r="C58" s="256" t="s">
        <v>99</v>
      </c>
      <c r="E58" s="115" t="n">
        <v>47.393004562242</v>
      </c>
      <c r="F58" s="117" t="n">
        <v>13089</v>
      </c>
      <c r="G58" s="116" t="n">
        <v>13102</v>
      </c>
      <c r="H58" s="116" t="n">
        <v>13007</v>
      </c>
      <c r="I58" s="116" t="n">
        <v>12955</v>
      </c>
      <c r="J58" s="142" t="n">
        <v>12845</v>
      </c>
      <c r="K58" s="116" t="n">
        <v>244</v>
      </c>
      <c r="L58" s="118" t="n">
        <v>1.89957181782795</v>
      </c>
    </row>
    <row r="59" s="112" customFormat="true" ht="15" hidden="false" customHeight="true" outlineLevel="0" collapsed="false">
      <c r="A59" s="122"/>
      <c r="B59" s="121"/>
      <c r="C59" s="256" t="s">
        <v>97</v>
      </c>
      <c r="D59" s="112" t="s">
        <v>192</v>
      </c>
      <c r="E59" s="115" t="n">
        <v>95.1553334781664</v>
      </c>
      <c r="F59" s="117" t="n">
        <v>26280</v>
      </c>
      <c r="G59" s="116" t="n">
        <v>26303</v>
      </c>
      <c r="H59" s="116" t="n">
        <v>26080</v>
      </c>
      <c r="I59" s="116" t="n">
        <v>26041</v>
      </c>
      <c r="J59" s="142" t="n">
        <v>25943</v>
      </c>
      <c r="K59" s="116" t="n">
        <v>337</v>
      </c>
      <c r="L59" s="118" t="n">
        <v>1.29900165747986</v>
      </c>
    </row>
    <row r="60" s="112" customFormat="true" ht="15" hidden="false" customHeight="true" outlineLevel="0" collapsed="false">
      <c r="A60" s="122"/>
      <c r="B60" s="121"/>
      <c r="C60" s="256"/>
      <c r="D60" s="266" t="s">
        <v>193</v>
      </c>
      <c r="E60" s="115" t="n">
        <v>51.320395738204</v>
      </c>
      <c r="F60" s="117" t="n">
        <v>13487</v>
      </c>
      <c r="G60" s="116" t="n">
        <v>13489</v>
      </c>
      <c r="H60" s="116" t="n">
        <v>13356</v>
      </c>
      <c r="I60" s="116" t="n">
        <v>13360</v>
      </c>
      <c r="J60" s="142" t="n">
        <v>13371</v>
      </c>
      <c r="K60" s="116" t="n">
        <v>116</v>
      </c>
      <c r="L60" s="118" t="n">
        <v>0.867549173584624</v>
      </c>
    </row>
    <row r="61" s="112" customFormat="true" ht="15" hidden="false" customHeight="true" outlineLevel="0" collapsed="false">
      <c r="A61" s="122"/>
      <c r="B61" s="121"/>
      <c r="C61" s="256"/>
      <c r="D61" s="266" t="s">
        <v>194</v>
      </c>
      <c r="E61" s="115" t="n">
        <v>48.679604261796</v>
      </c>
      <c r="F61" s="117" t="n">
        <v>12793</v>
      </c>
      <c r="G61" s="116" t="n">
        <v>12814</v>
      </c>
      <c r="H61" s="116" t="n">
        <v>12724</v>
      </c>
      <c r="I61" s="116" t="n">
        <v>12681</v>
      </c>
      <c r="J61" s="142" t="n">
        <v>12572</v>
      </c>
      <c r="K61" s="116" t="n">
        <v>221</v>
      </c>
      <c r="L61" s="118" t="n">
        <v>1.75787464206172</v>
      </c>
    </row>
    <row r="62" s="112" customFormat="true" ht="15" hidden="false" customHeight="true" outlineLevel="0" collapsed="false">
      <c r="A62" s="122"/>
      <c r="B62" s="121"/>
      <c r="C62" s="256"/>
      <c r="D62" s="256" t="s">
        <v>195</v>
      </c>
      <c r="E62" s="115" t="n">
        <v>4.84466652183359</v>
      </c>
      <c r="F62" s="117" t="n">
        <v>1338</v>
      </c>
      <c r="G62" s="116" t="n">
        <v>1328</v>
      </c>
      <c r="H62" s="116" t="n">
        <v>1321</v>
      </c>
      <c r="I62" s="116" t="n">
        <v>1279</v>
      </c>
      <c r="J62" s="142" t="n">
        <v>1263</v>
      </c>
      <c r="K62" s="116" t="n">
        <v>75</v>
      </c>
      <c r="L62" s="118" t="n">
        <v>5.93824228028504</v>
      </c>
    </row>
    <row r="63" s="112" customFormat="true" ht="15" hidden="false" customHeight="true" outlineLevel="0" collapsed="false">
      <c r="A63" s="122"/>
      <c r="B63" s="121"/>
      <c r="C63" s="256"/>
      <c r="D63" s="266" t="s">
        <v>193</v>
      </c>
      <c r="E63" s="115" t="n">
        <v>77.8774289985052</v>
      </c>
      <c r="F63" s="117" t="n">
        <v>1042</v>
      </c>
      <c r="G63" s="116" t="n">
        <v>1040</v>
      </c>
      <c r="H63" s="116" t="n">
        <v>1038</v>
      </c>
      <c r="I63" s="116" t="n">
        <v>1005</v>
      </c>
      <c r="J63" s="142" t="n">
        <v>990</v>
      </c>
      <c r="K63" s="116" t="n">
        <v>52</v>
      </c>
      <c r="L63" s="118" t="n">
        <v>5.25252525252525</v>
      </c>
    </row>
    <row r="64" s="112" customFormat="true" ht="15" hidden="false" customHeight="true" outlineLevel="0" collapsed="false">
      <c r="A64" s="122"/>
      <c r="B64" s="121"/>
      <c r="C64" s="256"/>
      <c r="D64" s="266" t="s">
        <v>194</v>
      </c>
      <c r="E64" s="115" t="n">
        <v>22.1225710014948</v>
      </c>
      <c r="F64" s="117" t="n">
        <v>296</v>
      </c>
      <c r="G64" s="116" t="n">
        <v>288</v>
      </c>
      <c r="H64" s="116" t="n">
        <v>283</v>
      </c>
      <c r="I64" s="116" t="n">
        <v>274</v>
      </c>
      <c r="J64" s="142" t="n">
        <v>273</v>
      </c>
      <c r="K64" s="116" t="n">
        <v>23</v>
      </c>
      <c r="L64" s="118" t="n">
        <v>8.42490842490843</v>
      </c>
    </row>
    <row r="65" s="112" customFormat="true" ht="15" hidden="false" customHeight="true" outlineLevel="0" collapsed="false">
      <c r="A65" s="122"/>
      <c r="B65" s="121" t="s">
        <v>196</v>
      </c>
      <c r="C65" s="256"/>
      <c r="E65" s="115" t="n">
        <v>10.9473079303333</v>
      </c>
      <c r="F65" s="117" t="n">
        <v>4953</v>
      </c>
      <c r="G65" s="116" t="n">
        <v>4911</v>
      </c>
      <c r="H65" s="116" t="n">
        <v>4857</v>
      </c>
      <c r="I65" s="116" t="n">
        <v>4790</v>
      </c>
      <c r="J65" s="142" t="n">
        <v>4746</v>
      </c>
      <c r="K65" s="116" t="n">
        <v>207</v>
      </c>
      <c r="L65" s="118" t="n">
        <v>4.36156763590392</v>
      </c>
    </row>
    <row r="66" s="112" customFormat="true" ht="15" hidden="false" customHeight="true" outlineLevel="0" collapsed="false">
      <c r="A66" s="122"/>
      <c r="B66" s="121"/>
      <c r="C66" s="256" t="s">
        <v>98</v>
      </c>
      <c r="E66" s="115" t="n">
        <v>54.048051685847</v>
      </c>
      <c r="F66" s="117" t="n">
        <v>2677</v>
      </c>
      <c r="G66" s="116" t="n">
        <v>2668</v>
      </c>
      <c r="H66" s="116" t="n">
        <v>2648</v>
      </c>
      <c r="I66" s="116" t="n">
        <v>2608</v>
      </c>
      <c r="J66" s="142" t="n">
        <v>2584</v>
      </c>
      <c r="K66" s="116" t="n">
        <v>93</v>
      </c>
      <c r="L66" s="118" t="n">
        <v>3.59907120743034</v>
      </c>
    </row>
    <row r="67" s="112" customFormat="true" ht="15" hidden="false" customHeight="true" outlineLevel="0" collapsed="false">
      <c r="A67" s="122"/>
      <c r="B67" s="121"/>
      <c r="C67" s="256" t="s">
        <v>99</v>
      </c>
      <c r="E67" s="115" t="n">
        <v>45.951948314153</v>
      </c>
      <c r="F67" s="117" t="n">
        <v>2276</v>
      </c>
      <c r="G67" s="116" t="n">
        <v>2243</v>
      </c>
      <c r="H67" s="116" t="n">
        <v>2209</v>
      </c>
      <c r="I67" s="116" t="n">
        <v>2182</v>
      </c>
      <c r="J67" s="142" t="n">
        <v>2162</v>
      </c>
      <c r="K67" s="116" t="n">
        <v>114</v>
      </c>
      <c r="L67" s="118" t="n">
        <v>5.27289546716004</v>
      </c>
    </row>
    <row r="68" s="112" customFormat="true" ht="15" hidden="false" customHeight="true" outlineLevel="0" collapsed="false">
      <c r="A68" s="122"/>
      <c r="B68" s="121"/>
      <c r="C68" s="256" t="s">
        <v>97</v>
      </c>
      <c r="D68" s="112" t="s">
        <v>197</v>
      </c>
      <c r="E68" s="115" t="n">
        <v>14.0318998586715</v>
      </c>
      <c r="F68" s="117" t="n">
        <v>695</v>
      </c>
      <c r="G68" s="116" t="n">
        <v>677</v>
      </c>
      <c r="H68" s="116" t="n">
        <v>641</v>
      </c>
      <c r="I68" s="116" t="n">
        <v>614</v>
      </c>
      <c r="J68" s="142" t="n">
        <v>563</v>
      </c>
      <c r="K68" s="116" t="n">
        <v>132</v>
      </c>
      <c r="L68" s="118" t="n">
        <v>23.4458259325044</v>
      </c>
    </row>
    <row r="69" s="112" customFormat="true" ht="15" hidden="false" customHeight="true" outlineLevel="0" collapsed="false">
      <c r="A69" s="122"/>
      <c r="B69" s="121"/>
      <c r="C69" s="256"/>
      <c r="D69" s="266" t="s">
        <v>193</v>
      </c>
      <c r="E69" s="115" t="n">
        <v>46.0431654676259</v>
      </c>
      <c r="F69" s="117" t="n">
        <v>320</v>
      </c>
      <c r="G69" s="116" t="n">
        <v>311</v>
      </c>
      <c r="H69" s="116" t="n">
        <v>294</v>
      </c>
      <c r="I69" s="116" t="n">
        <v>280</v>
      </c>
      <c r="J69" s="142" t="n">
        <v>264</v>
      </c>
      <c r="K69" s="116" t="n">
        <v>56</v>
      </c>
      <c r="L69" s="118" t="n">
        <v>21.2121212121212</v>
      </c>
    </row>
    <row r="70" s="112" customFormat="true" ht="15" hidden="false" customHeight="true" outlineLevel="0" collapsed="false">
      <c r="A70" s="122"/>
      <c r="B70" s="121"/>
      <c r="C70" s="256"/>
      <c r="D70" s="266" t="s">
        <v>194</v>
      </c>
      <c r="E70" s="115" t="n">
        <v>53.9568345323741</v>
      </c>
      <c r="F70" s="117" t="n">
        <v>375</v>
      </c>
      <c r="G70" s="116" t="n">
        <v>366</v>
      </c>
      <c r="H70" s="116" t="n">
        <v>347</v>
      </c>
      <c r="I70" s="116" t="n">
        <v>334</v>
      </c>
      <c r="J70" s="142" t="n">
        <v>299</v>
      </c>
      <c r="K70" s="116" t="n">
        <v>76</v>
      </c>
      <c r="L70" s="118" t="n">
        <v>25.4180602006689</v>
      </c>
    </row>
    <row r="71" s="112" customFormat="true" ht="15" hidden="false" customHeight="true" outlineLevel="0" collapsed="false">
      <c r="A71" s="122"/>
      <c r="B71" s="121"/>
      <c r="C71" s="256"/>
      <c r="D71" s="112" t="s">
        <v>198</v>
      </c>
      <c r="E71" s="115" t="n">
        <v>78.6593983444377</v>
      </c>
      <c r="F71" s="117" t="n">
        <v>3896</v>
      </c>
      <c r="G71" s="116" t="n">
        <v>3872</v>
      </c>
      <c r="H71" s="116" t="n">
        <v>3861</v>
      </c>
      <c r="I71" s="116" t="n">
        <v>3834</v>
      </c>
      <c r="J71" s="142" t="n">
        <v>3829</v>
      </c>
      <c r="K71" s="116" t="n">
        <v>67</v>
      </c>
      <c r="L71" s="118" t="n">
        <v>1.74980412640376</v>
      </c>
    </row>
    <row r="72" s="112" customFormat="true" ht="15" hidden="false" customHeight="true" outlineLevel="0" collapsed="false">
      <c r="A72" s="122"/>
      <c r="B72" s="121"/>
      <c r="C72" s="256"/>
      <c r="D72" s="266" t="s">
        <v>193</v>
      </c>
      <c r="E72" s="115" t="n">
        <v>54.5431211498973</v>
      </c>
      <c r="F72" s="117" t="n">
        <v>2125</v>
      </c>
      <c r="G72" s="116" t="n">
        <v>2120</v>
      </c>
      <c r="H72" s="116" t="n">
        <v>2123</v>
      </c>
      <c r="I72" s="116" t="n">
        <v>2105</v>
      </c>
      <c r="J72" s="142" t="n">
        <v>2085</v>
      </c>
      <c r="K72" s="116" t="n">
        <v>40</v>
      </c>
      <c r="L72" s="118" t="n">
        <v>1.91846522781775</v>
      </c>
    </row>
    <row r="73" s="112" customFormat="true" ht="15" hidden="false" customHeight="true" outlineLevel="0" collapsed="false">
      <c r="A73" s="122"/>
      <c r="B73" s="121"/>
      <c r="C73" s="256"/>
      <c r="D73" s="266" t="s">
        <v>194</v>
      </c>
      <c r="E73" s="115" t="n">
        <v>45.4568788501027</v>
      </c>
      <c r="F73" s="117" t="n">
        <v>1771</v>
      </c>
      <c r="G73" s="116" t="n">
        <v>1752</v>
      </c>
      <c r="H73" s="116" t="n">
        <v>1738</v>
      </c>
      <c r="I73" s="116" t="n">
        <v>1729</v>
      </c>
      <c r="J73" s="142" t="n">
        <v>1744</v>
      </c>
      <c r="K73" s="116" t="n">
        <v>27</v>
      </c>
      <c r="L73" s="118" t="n">
        <v>1.54816513761468</v>
      </c>
    </row>
    <row r="74" s="112" customFormat="true" ht="15" hidden="false" customHeight="true" outlineLevel="0" collapsed="false">
      <c r="A74" s="122"/>
      <c r="B74" s="121"/>
      <c r="C74" s="256"/>
      <c r="D74" s="112" t="s">
        <v>199</v>
      </c>
      <c r="E74" s="115" t="n">
        <v>7.30870179689077</v>
      </c>
      <c r="F74" s="117" t="n">
        <v>362</v>
      </c>
      <c r="G74" s="116" t="n">
        <v>362</v>
      </c>
      <c r="H74" s="116" t="n">
        <v>355</v>
      </c>
      <c r="I74" s="116" t="n">
        <v>342</v>
      </c>
      <c r="J74" s="142" t="n">
        <v>354</v>
      </c>
      <c r="K74" s="116" t="n">
        <v>8</v>
      </c>
      <c r="L74" s="118" t="n">
        <v>2.25988700564972</v>
      </c>
    </row>
    <row r="75" s="112" customFormat="true" ht="15" hidden="false" customHeight="true" outlineLevel="0" collapsed="false">
      <c r="A75" s="122"/>
      <c r="B75" s="121"/>
      <c r="C75" s="256"/>
      <c r="D75" s="266" t="s">
        <v>193</v>
      </c>
      <c r="E75" s="115" t="n">
        <v>64.0883977900553</v>
      </c>
      <c r="F75" s="117" t="n">
        <v>232</v>
      </c>
      <c r="G75" s="116" t="n">
        <v>237</v>
      </c>
      <c r="H75" s="116" t="n">
        <v>231</v>
      </c>
      <c r="I75" s="116" t="n">
        <v>223</v>
      </c>
      <c r="J75" s="142" t="n">
        <v>235</v>
      </c>
      <c r="K75" s="116" t="n">
        <v>-3</v>
      </c>
      <c r="L75" s="118" t="n">
        <v>-1.27659574468085</v>
      </c>
    </row>
    <row r="76" s="112" customFormat="true" ht="15" hidden="false" customHeight="true" outlineLevel="0" collapsed="false">
      <c r="A76" s="122"/>
      <c r="B76" s="121"/>
      <c r="C76" s="256"/>
      <c r="D76" s="266" t="s">
        <v>194</v>
      </c>
      <c r="E76" s="115" t="n">
        <v>35.9116022099448</v>
      </c>
      <c r="F76" s="117" t="n">
        <v>130</v>
      </c>
      <c r="G76" s="116" t="n">
        <v>125</v>
      </c>
      <c r="H76" s="116" t="n">
        <v>124</v>
      </c>
      <c r="I76" s="116" t="n">
        <v>119</v>
      </c>
      <c r="J76" s="142" t="n">
        <v>119</v>
      </c>
      <c r="K76" s="116" t="n">
        <v>11</v>
      </c>
      <c r="L76" s="118" t="n">
        <v>9.2436974789916</v>
      </c>
    </row>
    <row r="77" s="112" customFormat="true" ht="15" hidden="false" customHeight="true" outlineLevel="0" collapsed="false">
      <c r="A77" s="122"/>
      <c r="B77" s="121" t="s">
        <v>200</v>
      </c>
      <c r="C77" s="267"/>
      <c r="D77" s="186"/>
      <c r="E77" s="115" t="n">
        <v>11.9441251878702</v>
      </c>
      <c r="F77" s="117" t="n">
        <v>5404</v>
      </c>
      <c r="G77" s="116" t="n">
        <v>5523</v>
      </c>
      <c r="H77" s="116" t="n">
        <v>5402</v>
      </c>
      <c r="I77" s="116" t="n">
        <v>5429</v>
      </c>
      <c r="J77" s="142" t="n">
        <v>5493</v>
      </c>
      <c r="K77" s="116" t="n">
        <v>-89</v>
      </c>
      <c r="L77" s="118" t="n">
        <v>-1.62024394684143</v>
      </c>
    </row>
    <row r="78" s="112" customFormat="true" ht="15" hidden="false" customHeight="true" outlineLevel="0" collapsed="false">
      <c r="A78" s="122"/>
      <c r="B78" s="121"/>
      <c r="C78" s="267" t="s">
        <v>98</v>
      </c>
      <c r="D78" s="186"/>
      <c r="E78" s="115" t="n">
        <v>56.6432272390822</v>
      </c>
      <c r="F78" s="117" t="n">
        <v>3061</v>
      </c>
      <c r="G78" s="116" t="n">
        <v>3127</v>
      </c>
      <c r="H78" s="116" t="n">
        <v>3060</v>
      </c>
      <c r="I78" s="116" t="n">
        <v>3108</v>
      </c>
      <c r="J78" s="142" t="n">
        <v>3130</v>
      </c>
      <c r="K78" s="116" t="n">
        <v>-69</v>
      </c>
      <c r="L78" s="118" t="n">
        <v>-2.20447284345048</v>
      </c>
    </row>
    <row r="79" s="112" customFormat="true" ht="15" hidden="false" customHeight="true" outlineLevel="0" collapsed="false">
      <c r="A79" s="125"/>
      <c r="B79" s="126"/>
      <c r="C79" s="258" t="s">
        <v>99</v>
      </c>
      <c r="D79" s="259"/>
      <c r="E79" s="127" t="n">
        <v>43.3567727609178</v>
      </c>
      <c r="F79" s="145" t="n">
        <v>2343</v>
      </c>
      <c r="G79" s="146" t="n">
        <v>2396</v>
      </c>
      <c r="H79" s="146" t="n">
        <v>2342</v>
      </c>
      <c r="I79" s="146" t="n">
        <v>2321</v>
      </c>
      <c r="J79" s="147" t="n">
        <v>2363</v>
      </c>
      <c r="K79" s="146" t="n">
        <v>-20</v>
      </c>
      <c r="L79" s="148" t="n">
        <v>-0.846381718154888</v>
      </c>
    </row>
    <row r="80" s="268" customFormat="true" ht="11.25" hidden="false" customHeight="true" outlineLevel="0" collapsed="false">
      <c r="B80" s="269"/>
      <c r="C80" s="269"/>
      <c r="D80" s="270"/>
      <c r="E80" s="270"/>
      <c r="F80" s="271"/>
      <c r="G80" s="271"/>
      <c r="H80" s="271"/>
      <c r="I80" s="271"/>
      <c r="J80" s="271"/>
      <c r="K80" s="271"/>
      <c r="L80" s="152" t="s">
        <v>45</v>
      </c>
    </row>
    <row r="81" s="198" customFormat="true" ht="10.5" hidden="false" customHeight="true" outlineLevel="0" collapsed="false">
      <c r="A81" s="154" t="s">
        <v>201</v>
      </c>
      <c r="E81" s="272"/>
      <c r="F81" s="273"/>
      <c r="G81" s="273"/>
      <c r="H81" s="273"/>
      <c r="I81" s="273"/>
      <c r="J81" s="273"/>
      <c r="K81" s="274"/>
      <c r="L81" s="275"/>
    </row>
    <row r="82" s="198" customFormat="true" ht="11.25" hidden="false" customHeight="false" outlineLevel="0" collapsed="false">
      <c r="A82" s="276" t="s">
        <v>202</v>
      </c>
      <c r="B82" s="277"/>
      <c r="C82" s="277"/>
      <c r="D82" s="277"/>
      <c r="E82" s="277"/>
      <c r="F82" s="277"/>
      <c r="G82" s="277"/>
      <c r="H82" s="277"/>
      <c r="I82" s="277"/>
      <c r="J82" s="277"/>
      <c r="K82" s="277"/>
      <c r="L82" s="277"/>
    </row>
    <row r="83" s="198" customFormat="true" ht="11.25" hidden="false" customHeight="true" outlineLevel="0" collapsed="false">
      <c r="A83" s="154" t="s">
        <v>203</v>
      </c>
      <c r="E83" s="272"/>
      <c r="F83" s="273"/>
      <c r="G83" s="273"/>
      <c r="H83" s="273"/>
      <c r="I83" s="273"/>
      <c r="J83" s="273"/>
      <c r="K83" s="274"/>
      <c r="L83" s="275"/>
    </row>
    <row r="84" s="198" customFormat="true" ht="11.25" hidden="false" customHeight="false" outlineLevel="0" collapsed="false">
      <c r="A84" s="278" t="s">
        <v>204</v>
      </c>
      <c r="E84" s="272"/>
      <c r="F84" s="273"/>
      <c r="G84" s="273"/>
      <c r="H84" s="273"/>
      <c r="I84" s="273"/>
      <c r="J84" s="273"/>
      <c r="K84" s="274"/>
      <c r="L84" s="275"/>
    </row>
    <row r="85" s="198" customFormat="true" ht="19.5" hidden="false" customHeight="true" outlineLevel="0" collapsed="false">
      <c r="A85" s="157" t="s">
        <v>205</v>
      </c>
      <c r="B85" s="157"/>
      <c r="C85" s="157"/>
      <c r="D85" s="157"/>
      <c r="E85" s="157"/>
      <c r="F85" s="157"/>
      <c r="G85" s="157"/>
      <c r="H85" s="157"/>
      <c r="I85" s="157"/>
      <c r="J85" s="157"/>
      <c r="K85" s="157"/>
      <c r="L85" s="157"/>
    </row>
    <row r="86" s="279" customFormat="true" ht="9" hidden="false" customHeight="true" outlineLevel="0" collapsed="false">
      <c r="A86" s="157" t="s">
        <v>206</v>
      </c>
      <c r="B86" s="157"/>
      <c r="C86" s="157"/>
      <c r="D86" s="157"/>
      <c r="E86" s="157"/>
      <c r="F86" s="157"/>
      <c r="G86" s="157"/>
      <c r="H86" s="157"/>
      <c r="I86" s="157"/>
      <c r="J86" s="157"/>
      <c r="K86" s="157"/>
      <c r="L86" s="157"/>
    </row>
  </sheetData>
  <mergeCells count="23">
    <mergeCell ref="A3:L3"/>
    <mergeCell ref="A4:L4"/>
    <mergeCell ref="A5:F5"/>
    <mergeCell ref="A7:D10"/>
    <mergeCell ref="E7:E10"/>
    <mergeCell ref="F7:J7"/>
    <mergeCell ref="K7:L8"/>
    <mergeCell ref="F8:F9"/>
    <mergeCell ref="G8:G9"/>
    <mergeCell ref="H8:H9"/>
    <mergeCell ref="I8:I9"/>
    <mergeCell ref="J8:J9"/>
    <mergeCell ref="A12:D12"/>
    <mergeCell ref="B13:C13"/>
    <mergeCell ref="A14:D14"/>
    <mergeCell ref="A29:D29"/>
    <mergeCell ref="A35:D35"/>
    <mergeCell ref="A41:D41"/>
    <mergeCell ref="A44:D44"/>
    <mergeCell ref="A47:D47"/>
    <mergeCell ref="A50:D50"/>
    <mergeCell ref="A85:L85"/>
    <mergeCell ref="A86:L86"/>
  </mergeCells>
  <printOptions headings="false" gridLines="false" gridLinesSet="true" horizontalCentered="true" verticalCentered="false"/>
  <pageMargins left="0.708333333333333" right="0.708333333333333" top="0.747916666666667" bottom="0.747916666666667" header="0.511805555555555" footer="0.511805555555555"/>
  <pageSetup paperSize="9" scale="7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49" man="true" max="16383" min="0"/>
  </rowBreaks>
  <drawing r:id="rId1"/>
</worksheet>
</file>

<file path=xl/worksheets/sheet9.xml><?xml version="1.0" encoding="utf-8"?>
<worksheet xmlns="http://schemas.openxmlformats.org/spreadsheetml/2006/main" xmlns:r="http://schemas.openxmlformats.org/officeDocument/2006/relationships">
  <sheetPr filterMode="false">
    <pageSetUpPr fitToPage="true"/>
  </sheetPr>
  <dimension ref="A1:O4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95" zeroHeight="false" outlineLevelRow="0" outlineLevelCol="0"/>
  <cols>
    <col collapsed="false" customWidth="true" hidden="false" outlineLevel="0" max="1" min="1" style="86" width="7.62"/>
    <col collapsed="false" customWidth="true" hidden="false" outlineLevel="0" max="2" min="2" style="86" width="42.62"/>
    <col collapsed="false" customWidth="true" hidden="false" outlineLevel="0" max="3" min="3" style="87" width="5.87"/>
    <col collapsed="false" customWidth="true" hidden="false" outlineLevel="0" max="9" min="4" style="88" width="8.5"/>
    <col collapsed="false" customWidth="true" hidden="false" outlineLevel="0" max="10" min="10" style="89" width="8.5"/>
    <col collapsed="false" customWidth="true" hidden="false" outlineLevel="0" max="11" min="11" style="86" width="8.5"/>
    <col collapsed="false" customWidth="true" hidden="false" outlineLevel="0" max="1025" min="12" style="86" width="7.75"/>
  </cols>
  <sheetData>
    <row r="1" s="66" customFormat="true" ht="36.75" hidden="false" customHeight="true" outlineLevel="0" collapsed="false">
      <c r="A1" s="63"/>
      <c r="B1" s="64"/>
      <c r="C1" s="65"/>
      <c r="D1" s="65"/>
      <c r="E1" s="65"/>
      <c r="F1" s="65"/>
      <c r="G1" s="64"/>
      <c r="H1" s="64"/>
      <c r="I1" s="64"/>
      <c r="J1" s="16" t="s">
        <v>56</v>
      </c>
    </row>
    <row r="2" s="66" customFormat="true" ht="11.25" hidden="false" customHeight="true" outlineLevel="0" collapsed="false">
      <c r="A2" s="67"/>
      <c r="B2" s="68"/>
      <c r="C2" s="68"/>
      <c r="D2" s="68"/>
      <c r="E2" s="68"/>
      <c r="F2" s="68"/>
      <c r="G2" s="68"/>
      <c r="H2" s="68"/>
      <c r="I2" s="68"/>
      <c r="J2" s="68"/>
    </row>
    <row r="3" s="25" customFormat="true" ht="20.1" hidden="false" customHeight="true" outlineLevel="0" collapsed="false">
      <c r="A3" s="90" t="s">
        <v>207</v>
      </c>
      <c r="B3" s="90"/>
      <c r="C3" s="90"/>
      <c r="D3" s="90"/>
      <c r="E3" s="90"/>
      <c r="F3" s="90"/>
      <c r="G3" s="90"/>
      <c r="H3" s="90"/>
      <c r="I3" s="90"/>
      <c r="J3" s="90"/>
    </row>
    <row r="4" s="25" customFormat="true" ht="12" hidden="false" customHeight="true" outlineLevel="0" collapsed="false">
      <c r="A4" s="91" t="s">
        <v>84</v>
      </c>
      <c r="B4" s="91"/>
      <c r="C4" s="91"/>
      <c r="D4" s="91"/>
      <c r="E4" s="91"/>
      <c r="F4" s="91"/>
      <c r="G4" s="91"/>
      <c r="H4" s="91"/>
      <c r="I4" s="91"/>
      <c r="J4" s="91"/>
    </row>
    <row r="5" s="25" customFormat="true" ht="12" hidden="false" customHeight="true" outlineLevel="0" collapsed="false">
      <c r="A5" s="92" t="s">
        <v>58</v>
      </c>
      <c r="B5" s="92"/>
      <c r="C5" s="92"/>
      <c r="D5" s="92"/>
      <c r="E5" s="249"/>
      <c r="F5" s="249"/>
      <c r="G5" s="249"/>
      <c r="H5" s="249"/>
      <c r="I5" s="249"/>
      <c r="J5" s="249"/>
    </row>
    <row r="6" s="25" customFormat="true" ht="11.25" hidden="false" customHeight="true" outlineLevel="0" collapsed="false">
      <c r="A6" s="228"/>
      <c r="B6" s="229"/>
      <c r="C6" s="229"/>
      <c r="D6" s="229"/>
      <c r="E6" s="229"/>
      <c r="F6" s="229"/>
      <c r="G6" s="229"/>
      <c r="H6" s="229"/>
      <c r="I6" s="229"/>
      <c r="J6" s="229"/>
    </row>
    <row r="7" s="66" customFormat="true" ht="12" hidden="false" customHeight="true" outlineLevel="0" collapsed="false">
      <c r="A7" s="280" t="s">
        <v>208</v>
      </c>
      <c r="B7" s="280"/>
      <c r="C7" s="96" t="s">
        <v>86</v>
      </c>
      <c r="D7" s="97" t="s">
        <v>172</v>
      </c>
      <c r="E7" s="97"/>
      <c r="F7" s="97"/>
      <c r="G7" s="97"/>
      <c r="H7" s="97"/>
      <c r="I7" s="96" t="s">
        <v>173</v>
      </c>
      <c r="J7" s="96"/>
      <c r="K7" s="98"/>
      <c r="L7" s="98"/>
      <c r="M7" s="98"/>
      <c r="N7" s="98"/>
      <c r="O7" s="98"/>
    </row>
    <row r="8" customFormat="false" ht="21.75" hidden="false" customHeight="true" outlineLevel="0" collapsed="false">
      <c r="A8" s="280"/>
      <c r="B8" s="280"/>
      <c r="C8" s="96"/>
      <c r="D8" s="99" t="s">
        <v>89</v>
      </c>
      <c r="E8" s="99" t="s">
        <v>90</v>
      </c>
      <c r="F8" s="99" t="s">
        <v>91</v>
      </c>
      <c r="G8" s="99" t="s">
        <v>92</v>
      </c>
      <c r="H8" s="99" t="s">
        <v>93</v>
      </c>
      <c r="I8" s="96"/>
      <c r="J8" s="96"/>
    </row>
    <row r="9" customFormat="false" ht="12" hidden="false" customHeight="true" outlineLevel="0" collapsed="false">
      <c r="A9" s="280"/>
      <c r="B9" s="280"/>
      <c r="C9" s="96"/>
      <c r="D9" s="99"/>
      <c r="E9" s="99"/>
      <c r="F9" s="99"/>
      <c r="G9" s="99"/>
      <c r="H9" s="99"/>
      <c r="I9" s="100" t="s">
        <v>94</v>
      </c>
      <c r="J9" s="101" t="s">
        <v>95</v>
      </c>
    </row>
    <row r="10" customFormat="false" ht="12" hidden="false" customHeight="true" outlineLevel="0" collapsed="false">
      <c r="A10" s="281"/>
      <c r="B10" s="282"/>
      <c r="C10" s="96"/>
      <c r="D10" s="102" t="n">
        <v>1</v>
      </c>
      <c r="E10" s="102" t="n">
        <v>2</v>
      </c>
      <c r="F10" s="102" t="n">
        <v>3</v>
      </c>
      <c r="G10" s="102" t="n">
        <v>4</v>
      </c>
      <c r="H10" s="102" t="n">
        <v>5</v>
      </c>
      <c r="I10" s="102" t="n">
        <v>6</v>
      </c>
      <c r="J10" s="102" t="n">
        <v>7</v>
      </c>
      <c r="K10" s="103"/>
    </row>
    <row r="11" s="285" customFormat="true" ht="24.95" hidden="false" customHeight="true" outlineLevel="0" collapsed="false">
      <c r="A11" s="283" t="s">
        <v>96</v>
      </c>
      <c r="B11" s="283"/>
      <c r="C11" s="284" t="n">
        <v>100</v>
      </c>
      <c r="D11" s="117" t="n">
        <v>45244</v>
      </c>
      <c r="E11" s="116" t="n">
        <v>45231</v>
      </c>
      <c r="F11" s="116" t="n">
        <v>44277</v>
      </c>
      <c r="G11" s="116" t="n">
        <v>44144</v>
      </c>
      <c r="H11" s="142" t="n">
        <v>44189</v>
      </c>
      <c r="I11" s="117" t="n">
        <v>1055</v>
      </c>
      <c r="J11" s="118" t="n">
        <v>2.38747199529295</v>
      </c>
    </row>
    <row r="12" s="112" customFormat="true" ht="24.95" hidden="false" customHeight="true" outlineLevel="0" collapsed="false">
      <c r="A12" s="199" t="s">
        <v>125</v>
      </c>
      <c r="B12" s="200" t="s">
        <v>126</v>
      </c>
      <c r="C12" s="115" t="n">
        <v>0.033153567323844</v>
      </c>
      <c r="D12" s="117" t="n">
        <v>15</v>
      </c>
      <c r="E12" s="116" t="n">
        <v>15</v>
      </c>
      <c r="F12" s="116" t="n">
        <v>18</v>
      </c>
      <c r="G12" s="116" t="n">
        <v>18</v>
      </c>
      <c r="H12" s="142" t="n">
        <v>18</v>
      </c>
      <c r="I12" s="117" t="n">
        <v>-3</v>
      </c>
      <c r="J12" s="118" t="n">
        <v>-16.6666666666667</v>
      </c>
    </row>
    <row r="13" s="112" customFormat="true" ht="24.95" hidden="false" customHeight="true" outlineLevel="0" collapsed="false">
      <c r="A13" s="199" t="s">
        <v>127</v>
      </c>
      <c r="B13" s="205" t="s">
        <v>128</v>
      </c>
      <c r="C13" s="115" t="n">
        <v>4.99292723897091</v>
      </c>
      <c r="D13" s="117" t="n">
        <v>2259</v>
      </c>
      <c r="E13" s="116" t="n">
        <v>2349</v>
      </c>
      <c r="F13" s="116" t="n">
        <v>2454</v>
      </c>
      <c r="G13" s="116" t="n">
        <v>2505</v>
      </c>
      <c r="H13" s="142" t="n">
        <v>2539</v>
      </c>
      <c r="I13" s="117" t="n">
        <v>-280</v>
      </c>
      <c r="J13" s="118" t="n">
        <v>-11.0279637652619</v>
      </c>
    </row>
    <row r="14" s="286" customFormat="true" ht="24" hidden="false" customHeight="true" outlineLevel="0" collapsed="false">
      <c r="A14" s="199" t="s">
        <v>209</v>
      </c>
      <c r="B14" s="205" t="s">
        <v>130</v>
      </c>
      <c r="C14" s="115" t="n">
        <v>10.5494651224472</v>
      </c>
      <c r="D14" s="117" t="n">
        <v>4773</v>
      </c>
      <c r="E14" s="116" t="n">
        <v>4881</v>
      </c>
      <c r="F14" s="116" t="n">
        <v>4750</v>
      </c>
      <c r="G14" s="116" t="n">
        <v>4847</v>
      </c>
      <c r="H14" s="142" t="n">
        <v>4821</v>
      </c>
      <c r="I14" s="117" t="n">
        <v>-48</v>
      </c>
      <c r="J14" s="118" t="n">
        <v>-0.995644057249533</v>
      </c>
      <c r="K14" s="112"/>
      <c r="L14" s="112"/>
      <c r="M14" s="112"/>
      <c r="N14" s="112"/>
      <c r="O14" s="112"/>
    </row>
    <row r="15" s="112" customFormat="true" ht="24.75" hidden="false" customHeight="true" outlineLevel="0" collapsed="false">
      <c r="A15" s="199" t="s">
        <v>210</v>
      </c>
      <c r="B15" s="205" t="s">
        <v>211</v>
      </c>
      <c r="C15" s="115" t="n">
        <v>2.02899832021926</v>
      </c>
      <c r="D15" s="117" t="n">
        <v>918</v>
      </c>
      <c r="E15" s="116" t="n">
        <v>946</v>
      </c>
      <c r="F15" s="116" t="n">
        <v>908</v>
      </c>
      <c r="G15" s="116" t="n">
        <v>918</v>
      </c>
      <c r="H15" s="142" t="n">
        <v>914</v>
      </c>
      <c r="I15" s="117" t="n">
        <v>4</v>
      </c>
      <c r="J15" s="118" t="n">
        <v>0.437636761487965</v>
      </c>
    </row>
    <row r="16" s="286" customFormat="true" ht="24.95" hidden="false" customHeight="true" outlineLevel="0" collapsed="false">
      <c r="A16" s="199" t="s">
        <v>212</v>
      </c>
      <c r="B16" s="205" t="s">
        <v>134</v>
      </c>
      <c r="C16" s="115" t="n">
        <v>5.80187428167271</v>
      </c>
      <c r="D16" s="117" t="n">
        <v>2625</v>
      </c>
      <c r="E16" s="116" t="n">
        <v>2703</v>
      </c>
      <c r="F16" s="116" t="n">
        <v>2615</v>
      </c>
      <c r="G16" s="116" t="n">
        <v>2676</v>
      </c>
      <c r="H16" s="142" t="n">
        <v>2645</v>
      </c>
      <c r="I16" s="117" t="n">
        <v>-20</v>
      </c>
      <c r="J16" s="118" t="n">
        <v>-0.756143667296787</v>
      </c>
      <c r="K16" s="112"/>
      <c r="L16" s="112"/>
      <c r="M16" s="112"/>
      <c r="N16" s="112"/>
      <c r="O16" s="112"/>
    </row>
    <row r="17" s="112" customFormat="true" ht="24.95" hidden="false" customHeight="true" outlineLevel="0" collapsed="false">
      <c r="A17" s="199" t="s">
        <v>213</v>
      </c>
      <c r="B17" s="205" t="s">
        <v>214</v>
      </c>
      <c r="C17" s="115" t="n">
        <v>2.71859252055521</v>
      </c>
      <c r="D17" s="117" t="n">
        <v>1230</v>
      </c>
      <c r="E17" s="116" t="n">
        <v>1232</v>
      </c>
      <c r="F17" s="116" t="n">
        <v>1227</v>
      </c>
      <c r="G17" s="116" t="n">
        <v>1253</v>
      </c>
      <c r="H17" s="142" t="n">
        <v>1262</v>
      </c>
      <c r="I17" s="117" t="n">
        <v>-32</v>
      </c>
      <c r="J17" s="118" t="n">
        <v>-2.53565768621236</v>
      </c>
    </row>
    <row r="18" s="286" customFormat="true" ht="24.95" hidden="false" customHeight="true" outlineLevel="0" collapsed="false">
      <c r="A18" s="207" t="s">
        <v>137</v>
      </c>
      <c r="B18" s="208" t="s">
        <v>138</v>
      </c>
      <c r="C18" s="115" t="n">
        <v>8.55804084519494</v>
      </c>
      <c r="D18" s="117" t="n">
        <v>3872</v>
      </c>
      <c r="E18" s="116" t="n">
        <v>3857</v>
      </c>
      <c r="F18" s="116" t="n">
        <v>3675</v>
      </c>
      <c r="G18" s="116" t="n">
        <v>3558</v>
      </c>
      <c r="H18" s="142" t="n">
        <v>3598</v>
      </c>
      <c r="I18" s="117" t="n">
        <v>274</v>
      </c>
      <c r="J18" s="118" t="n">
        <v>7.61534185658699</v>
      </c>
      <c r="K18" s="112"/>
      <c r="L18" s="112"/>
      <c r="M18" s="112"/>
      <c r="N18" s="112"/>
      <c r="O18" s="112"/>
    </row>
    <row r="19" s="112" customFormat="true" ht="24.95" hidden="false" customHeight="true" outlineLevel="0" collapsed="false">
      <c r="A19" s="199" t="s">
        <v>139</v>
      </c>
      <c r="B19" s="205" t="s">
        <v>140</v>
      </c>
      <c r="C19" s="115" t="n">
        <v>13.0801874281673</v>
      </c>
      <c r="D19" s="117" t="n">
        <v>5918</v>
      </c>
      <c r="E19" s="116" t="n">
        <v>6056</v>
      </c>
      <c r="F19" s="116" t="n">
        <v>6037</v>
      </c>
      <c r="G19" s="116" t="n">
        <v>6064</v>
      </c>
      <c r="H19" s="142" t="n">
        <v>6105</v>
      </c>
      <c r="I19" s="117" t="n">
        <v>-187</v>
      </c>
      <c r="J19" s="118" t="n">
        <v>-3.06306306306306</v>
      </c>
    </row>
    <row r="20" s="286" customFormat="true" ht="24.95" hidden="false" customHeight="true" outlineLevel="0" collapsed="false">
      <c r="A20" s="199" t="s">
        <v>141</v>
      </c>
      <c r="B20" s="205" t="s">
        <v>142</v>
      </c>
      <c r="C20" s="115" t="n">
        <v>8.53814870480064</v>
      </c>
      <c r="D20" s="117" t="n">
        <v>3863</v>
      </c>
      <c r="E20" s="116" t="n">
        <v>3624</v>
      </c>
      <c r="F20" s="116" t="n">
        <v>3356</v>
      </c>
      <c r="G20" s="116" t="n">
        <v>3335</v>
      </c>
      <c r="H20" s="142" t="n">
        <v>3420</v>
      </c>
      <c r="I20" s="117" t="n">
        <v>443</v>
      </c>
      <c r="J20" s="118" t="n">
        <v>12.953216374269</v>
      </c>
      <c r="K20" s="112"/>
      <c r="L20" s="112"/>
      <c r="M20" s="112"/>
      <c r="N20" s="112"/>
      <c r="O20" s="112"/>
    </row>
    <row r="21" s="112" customFormat="true" ht="24.95" hidden="false" customHeight="true" outlineLevel="0" collapsed="false">
      <c r="A21" s="207" t="s">
        <v>143</v>
      </c>
      <c r="B21" s="208" t="s">
        <v>144</v>
      </c>
      <c r="C21" s="115" t="n">
        <v>1.50296171868093</v>
      </c>
      <c r="D21" s="117" t="n">
        <v>680</v>
      </c>
      <c r="E21" s="116" t="n">
        <v>672</v>
      </c>
      <c r="F21" s="116" t="n">
        <v>691</v>
      </c>
      <c r="G21" s="116" t="n">
        <v>693</v>
      </c>
      <c r="H21" s="142" t="n">
        <v>729</v>
      </c>
      <c r="I21" s="117" t="n">
        <v>-49</v>
      </c>
      <c r="J21" s="118" t="n">
        <v>-6.72153635116598</v>
      </c>
    </row>
    <row r="22" s="112" customFormat="true" ht="24.95" hidden="false" customHeight="true" outlineLevel="0" collapsed="false">
      <c r="A22" s="207" t="s">
        <v>145</v>
      </c>
      <c r="B22" s="205" t="s">
        <v>146</v>
      </c>
      <c r="C22" s="115" t="n">
        <v>2.10856688179648</v>
      </c>
      <c r="D22" s="117" t="n">
        <v>954</v>
      </c>
      <c r="E22" s="116" t="n">
        <v>941</v>
      </c>
      <c r="F22" s="116" t="n">
        <v>939</v>
      </c>
      <c r="G22" s="116" t="n">
        <v>921</v>
      </c>
      <c r="H22" s="142" t="n">
        <v>930</v>
      </c>
      <c r="I22" s="117" t="n">
        <v>24</v>
      </c>
      <c r="J22" s="118" t="n">
        <v>2.58064516129032</v>
      </c>
    </row>
    <row r="23" s="112" customFormat="true" ht="24.95" hidden="false" customHeight="true" outlineLevel="0" collapsed="false">
      <c r="A23" s="199" t="s">
        <v>147</v>
      </c>
      <c r="B23" s="205" t="s">
        <v>148</v>
      </c>
      <c r="C23" s="115" t="n">
        <v>1.53390504818318</v>
      </c>
      <c r="D23" s="117" t="n">
        <v>694</v>
      </c>
      <c r="E23" s="116" t="n">
        <v>699</v>
      </c>
      <c r="F23" s="116" t="n">
        <v>694</v>
      </c>
      <c r="G23" s="116" t="n">
        <v>692</v>
      </c>
      <c r="H23" s="142" t="n">
        <v>699</v>
      </c>
      <c r="I23" s="117" t="n">
        <v>-5</v>
      </c>
      <c r="J23" s="118" t="n">
        <v>-0.715307582260372</v>
      </c>
    </row>
    <row r="24" s="112" customFormat="true" ht="24.95" hidden="false" customHeight="true" outlineLevel="0" collapsed="false">
      <c r="A24" s="199" t="s">
        <v>149</v>
      </c>
      <c r="B24" s="205" t="s">
        <v>215</v>
      </c>
      <c r="C24" s="115" t="n">
        <v>7.72699142427725</v>
      </c>
      <c r="D24" s="117" t="n">
        <v>3496</v>
      </c>
      <c r="E24" s="116" t="n">
        <v>3469</v>
      </c>
      <c r="F24" s="116" t="n">
        <v>3440</v>
      </c>
      <c r="G24" s="116" t="n">
        <v>3520</v>
      </c>
      <c r="H24" s="142" t="n">
        <v>3537</v>
      </c>
      <c r="I24" s="117" t="n">
        <v>-41</v>
      </c>
      <c r="J24" s="118" t="n">
        <v>-1.15917444161719</v>
      </c>
    </row>
    <row r="25" s="112" customFormat="true" ht="24.95" hidden="false" customHeight="true" outlineLevel="0" collapsed="false">
      <c r="A25" s="199" t="s">
        <v>216</v>
      </c>
      <c r="B25" s="209" t="s">
        <v>152</v>
      </c>
      <c r="C25" s="115" t="n">
        <v>5.11891079480152</v>
      </c>
      <c r="D25" s="117" t="n">
        <v>2316</v>
      </c>
      <c r="E25" s="116" t="n">
        <v>2324</v>
      </c>
      <c r="F25" s="116" t="n">
        <v>2232</v>
      </c>
      <c r="G25" s="116" t="n">
        <v>2161</v>
      </c>
      <c r="H25" s="142" t="n">
        <v>2115</v>
      </c>
      <c r="I25" s="117" t="n">
        <v>201</v>
      </c>
      <c r="J25" s="118" t="n">
        <v>9.50354609929078</v>
      </c>
    </row>
    <row r="26" s="112" customFormat="true" ht="24.95" hidden="false" customHeight="true" outlineLevel="0" collapsed="false">
      <c r="A26" s="207" t="n">
        <v>782.783</v>
      </c>
      <c r="B26" s="210" t="s">
        <v>153</v>
      </c>
      <c r="C26" s="115" t="n">
        <v>0.605605163115551</v>
      </c>
      <c r="D26" s="117" t="n">
        <v>274</v>
      </c>
      <c r="E26" s="116" t="n">
        <v>295</v>
      </c>
      <c r="F26" s="116" t="n">
        <v>303</v>
      </c>
      <c r="G26" s="116" t="n">
        <v>295</v>
      </c>
      <c r="H26" s="142" t="n">
        <v>288</v>
      </c>
      <c r="I26" s="117" t="n">
        <v>-14</v>
      </c>
      <c r="J26" s="118" t="n">
        <v>-4.86111111111111</v>
      </c>
    </row>
    <row r="27" s="112" customFormat="true" ht="24.95" hidden="false" customHeight="true" outlineLevel="0" collapsed="false">
      <c r="A27" s="199" t="s">
        <v>154</v>
      </c>
      <c r="B27" s="205" t="s">
        <v>217</v>
      </c>
      <c r="C27" s="115" t="n">
        <v>4.93767129343117</v>
      </c>
      <c r="D27" s="117" t="n">
        <v>2234</v>
      </c>
      <c r="E27" s="116" t="n">
        <v>2222</v>
      </c>
      <c r="F27" s="116" t="n">
        <v>2191</v>
      </c>
      <c r="G27" s="116" t="n">
        <v>2187</v>
      </c>
      <c r="H27" s="142" t="n">
        <v>2179</v>
      </c>
      <c r="I27" s="117" t="n">
        <v>55</v>
      </c>
      <c r="J27" s="118" t="n">
        <v>2.52409362092703</v>
      </c>
    </row>
    <row r="28" s="112" customFormat="true" ht="24.95" hidden="false" customHeight="true" outlineLevel="0" collapsed="false">
      <c r="A28" s="199" t="s">
        <v>156</v>
      </c>
      <c r="B28" s="205" t="s">
        <v>157</v>
      </c>
      <c r="C28" s="115" t="n">
        <v>3.6557333569092</v>
      </c>
      <c r="D28" s="117" t="n">
        <v>1654</v>
      </c>
      <c r="E28" s="116" t="n">
        <v>1614</v>
      </c>
      <c r="F28" s="116" t="n">
        <v>1578</v>
      </c>
      <c r="G28" s="116" t="n">
        <v>1590</v>
      </c>
      <c r="H28" s="142" t="n">
        <v>1577</v>
      </c>
      <c r="I28" s="117" t="n">
        <v>77</v>
      </c>
      <c r="J28" s="118" t="n">
        <v>4.88268864933418</v>
      </c>
    </row>
    <row r="29" s="112" customFormat="true" ht="24.95" hidden="false" customHeight="true" outlineLevel="0" collapsed="false">
      <c r="A29" s="199" t="n">
        <v>86</v>
      </c>
      <c r="B29" s="205" t="s">
        <v>158</v>
      </c>
      <c r="C29" s="115" t="n">
        <v>13.3962514366546</v>
      </c>
      <c r="D29" s="117" t="n">
        <v>6061</v>
      </c>
      <c r="E29" s="116" t="n">
        <v>6087</v>
      </c>
      <c r="F29" s="116" t="n">
        <v>5924</v>
      </c>
      <c r="G29" s="116" t="n">
        <v>5908</v>
      </c>
      <c r="H29" s="142" t="n">
        <v>5818</v>
      </c>
      <c r="I29" s="117" t="n">
        <v>243</v>
      </c>
      <c r="J29" s="118" t="n">
        <v>4.17669302165693</v>
      </c>
    </row>
    <row r="30" s="112" customFormat="true" ht="24.95" hidden="false" customHeight="true" outlineLevel="0" collapsed="false">
      <c r="A30" s="199" t="n">
        <v>87.88</v>
      </c>
      <c r="B30" s="209" t="s">
        <v>159</v>
      </c>
      <c r="C30" s="115" t="n">
        <v>11.1263371938821</v>
      </c>
      <c r="D30" s="117" t="n">
        <v>5034</v>
      </c>
      <c r="E30" s="116" t="n">
        <v>4967</v>
      </c>
      <c r="F30" s="116" t="n">
        <v>4845</v>
      </c>
      <c r="G30" s="116" t="n">
        <v>4702</v>
      </c>
      <c r="H30" s="142" t="n">
        <v>4654</v>
      </c>
      <c r="I30" s="117" t="n">
        <v>380</v>
      </c>
      <c r="J30" s="118" t="n">
        <v>8.1650193382037</v>
      </c>
    </row>
    <row r="31" s="112" customFormat="true" ht="24.95" hidden="false" customHeight="true" outlineLevel="0" collapsed="false">
      <c r="A31" s="199" t="s">
        <v>160</v>
      </c>
      <c r="B31" s="205" t="s">
        <v>161</v>
      </c>
      <c r="C31" s="115" t="n">
        <v>2.53514278136327</v>
      </c>
      <c r="D31" s="117" t="n">
        <v>1147</v>
      </c>
      <c r="E31" s="116" t="n">
        <v>1159</v>
      </c>
      <c r="F31" s="116" t="n">
        <v>1150</v>
      </c>
      <c r="G31" s="116" t="n">
        <v>1148</v>
      </c>
      <c r="H31" s="142" t="n">
        <v>1162</v>
      </c>
      <c r="I31" s="117" t="n">
        <v>-15</v>
      </c>
      <c r="J31" s="118" t="n">
        <v>-1.29087779690189</v>
      </c>
    </row>
    <row r="32" s="112" customFormat="true" ht="24.95" hidden="false" customHeight="true" outlineLevel="0" collapsed="false">
      <c r="A32" s="199"/>
      <c r="B32" s="287" t="s">
        <v>218</v>
      </c>
      <c r="C32" s="115" t="n">
        <v>0</v>
      </c>
      <c r="D32" s="117" t="n">
        <v>0</v>
      </c>
      <c r="E32" s="116" t="n">
        <v>0</v>
      </c>
      <c r="F32" s="116" t="n">
        <v>0</v>
      </c>
      <c r="G32" s="116" t="n">
        <v>0</v>
      </c>
      <c r="H32" s="142" t="n">
        <v>0</v>
      </c>
      <c r="I32" s="117" t="n">
        <v>0</v>
      </c>
      <c r="J32" s="118" t="n">
        <v>0</v>
      </c>
    </row>
    <row r="33" s="112" customFormat="true" ht="24.95" hidden="false" customHeight="true" outlineLevel="0" collapsed="false">
      <c r="A33" s="211" t="s">
        <v>163</v>
      </c>
      <c r="B33" s="212"/>
      <c r="C33" s="288"/>
      <c r="D33" s="117"/>
      <c r="E33" s="116"/>
      <c r="F33" s="116"/>
      <c r="G33" s="116"/>
      <c r="H33" s="142"/>
      <c r="I33" s="139"/>
      <c r="J33" s="140"/>
    </row>
    <row r="34" s="198" customFormat="true" ht="24.95" hidden="false" customHeight="true" outlineLevel="0" collapsed="false">
      <c r="A34" s="289" t="s">
        <v>125</v>
      </c>
      <c r="B34" s="290" t="s">
        <v>126</v>
      </c>
      <c r="C34" s="115" t="n">
        <v>0.033153567323844</v>
      </c>
      <c r="D34" s="117" t="n">
        <v>15</v>
      </c>
      <c r="E34" s="116" t="n">
        <v>15</v>
      </c>
      <c r="F34" s="116" t="n">
        <v>18</v>
      </c>
      <c r="G34" s="116" t="n">
        <v>18</v>
      </c>
      <c r="H34" s="142" t="n">
        <v>18</v>
      </c>
      <c r="I34" s="117" t="n">
        <v>-3</v>
      </c>
      <c r="J34" s="118" t="n">
        <v>-16.6666666666667</v>
      </c>
    </row>
    <row r="35" s="112" customFormat="true" ht="24.95" hidden="false" customHeight="true" outlineLevel="0" collapsed="false">
      <c r="A35" s="291" t="s">
        <v>164</v>
      </c>
      <c r="B35" s="292" t="s">
        <v>165</v>
      </c>
      <c r="C35" s="115" t="n">
        <v>24.100433206613</v>
      </c>
      <c r="D35" s="117" t="n">
        <v>10904</v>
      </c>
      <c r="E35" s="116" t="n">
        <v>11087</v>
      </c>
      <c r="F35" s="116" t="n">
        <v>10879</v>
      </c>
      <c r="G35" s="116" t="n">
        <v>10910</v>
      </c>
      <c r="H35" s="142" t="n">
        <v>10958</v>
      </c>
      <c r="I35" s="117" t="n">
        <v>-54</v>
      </c>
      <c r="J35" s="118" t="n">
        <v>-0.492790655229056</v>
      </c>
    </row>
    <row r="36" s="112" customFormat="true" ht="24.95" hidden="false" customHeight="true" outlineLevel="0" collapsed="false">
      <c r="A36" s="293" t="s">
        <v>166</v>
      </c>
      <c r="B36" s="294" t="s">
        <v>167</v>
      </c>
      <c r="C36" s="127" t="n">
        <v>75.8664132260631</v>
      </c>
      <c r="D36" s="145" t="n">
        <v>34325</v>
      </c>
      <c r="E36" s="146" t="n">
        <v>34129</v>
      </c>
      <c r="F36" s="146" t="n">
        <v>33380</v>
      </c>
      <c r="G36" s="146" t="n">
        <v>33216</v>
      </c>
      <c r="H36" s="147" t="n">
        <v>33213</v>
      </c>
      <c r="I36" s="145" t="n">
        <v>1112</v>
      </c>
      <c r="J36" s="148" t="n">
        <v>3.34808659259928</v>
      </c>
    </row>
    <row r="37" s="153" customFormat="true" ht="11.25" hidden="false" customHeight="true" outlineLevel="0" collapsed="false">
      <c r="A37" s="220"/>
      <c r="B37" s="149"/>
      <c r="C37" s="149"/>
      <c r="D37" s="150"/>
      <c r="E37" s="150"/>
      <c r="F37" s="150"/>
      <c r="G37" s="151"/>
      <c r="H37" s="150"/>
      <c r="I37" s="150"/>
      <c r="J37" s="152" t="s">
        <v>45</v>
      </c>
    </row>
    <row r="38" s="286" customFormat="true" ht="12.75" hidden="false" customHeight="true" outlineLevel="0" collapsed="false">
      <c r="A38" s="295" t="s">
        <v>115</v>
      </c>
      <c r="B38" s="296"/>
      <c r="C38" s="296"/>
      <c r="D38" s="296"/>
      <c r="E38" s="296"/>
      <c r="F38" s="296"/>
      <c r="G38" s="296"/>
      <c r="H38" s="296"/>
      <c r="I38" s="296"/>
      <c r="J38" s="296"/>
    </row>
    <row r="39" customFormat="false" ht="34.5" hidden="false" customHeight="true" outlineLevel="0" collapsed="false">
      <c r="A39" s="297" t="s">
        <v>219</v>
      </c>
      <c r="B39" s="297"/>
      <c r="C39" s="297"/>
      <c r="D39" s="297"/>
      <c r="E39" s="297"/>
      <c r="F39" s="297"/>
      <c r="G39" s="297"/>
      <c r="H39" s="297"/>
      <c r="I39" s="297"/>
      <c r="J39" s="297"/>
    </row>
    <row r="40" customFormat="false" ht="30.75" hidden="false" customHeight="true" outlineLevel="0" collapsed="false"/>
    <row r="41" customFormat="false" ht="12.75" hidden="false" customHeight="true" outlineLevel="0" collapsed="false"/>
  </sheetData>
  <mergeCells count="14">
    <mergeCell ref="A3:J3"/>
    <mergeCell ref="A4:J4"/>
    <mergeCell ref="A5:D5"/>
    <mergeCell ref="A7:B9"/>
    <mergeCell ref="C7:C10"/>
    <mergeCell ref="D7:H7"/>
    <mergeCell ref="I7:J8"/>
    <mergeCell ref="D8:D9"/>
    <mergeCell ref="E8:E9"/>
    <mergeCell ref="F8:F9"/>
    <mergeCell ref="G8:G9"/>
    <mergeCell ref="H8:H9"/>
    <mergeCell ref="A11:B11"/>
    <mergeCell ref="A39:J39"/>
  </mergeCells>
  <printOptions headings="false" gridLines="false" gridLinesSet="true" horizontalCentered="true" verticalCentered="false"/>
  <pageMargins left="0.39375" right="0.39375"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LibreOffice/5.3.5.2$Windows_x86 LibreOffice_project/50d9bf2b0a79cdb85a3814b592608037a682059d</Application>
  <Company>Bundesagentur für Arbeit</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2018-06-21T10:58:28Z</dcterms:created>
  <dc:creator>GoltzT</dc:creator>
  <dc:description/>
  <dc:language>de-DE</dc:language>
  <cp:lastModifiedBy>GoltzT</cp:lastModifiedBy>
  <dcterms:modified xsi:type="dcterms:W3CDTF">2018-06-21T10:58:48Z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Bundesagentur für Arbeit</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